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0"/>
  </bookViews>
  <sheets>
    <sheet name="data" sheetId="1" r:id="rId1"/>
    <sheet name="OS-gr.d-І" sheetId="2" r:id="rId2"/>
    <sheet name="OS-gr.d-ІІ" sheetId="3" r:id="rId3"/>
    <sheet name="OS-nak.d-І" sheetId="4" r:id="rId4"/>
    <sheet name="OS-nak. ІІ" sheetId="5" r:id="rId5"/>
    <sheet name="NAK.DELA" sheetId="6" r:id="rId6"/>
    <sheet name="Nak-obj.dela" sheetId="7" r:id="rId7"/>
    <sheet name="GR.DELA" sheetId="8" r:id="rId8"/>
    <sheet name="Gr-obj.dela" sheetId="9" r:id="rId9"/>
  </sheets>
  <definedNames>
    <definedName name="Z_ED3BD73A_5C2F_4F4A_9C57_CF5C0F2E6685_.wvu.PrintTitles" localSheetId="0" hidden="1">'data'!$4:$6</definedName>
    <definedName name="_xlnm.Print_Area" localSheetId="8">'Gr-obj.dela'!$A$1:$AP$36</definedName>
    <definedName name="_xlnm.Print_Area" localSheetId="4">'OS-nak. ІІ'!$A$2:$X$38</definedName>
    <definedName name="_xlnm.Print_Area" localSheetId="3">'OS-nak.d-І'!$A$1:$AA$99</definedName>
    <definedName name="_xlnm.Print_Titles" localSheetId="0">'data'!$4:$7</definedName>
    <definedName name="_xlnm.Print_Titles" localSheetId="7">'GR.DELA'!$A:$B</definedName>
    <definedName name="_xlnm.Print_Titles" localSheetId="8">'Gr-obj.dela'!$A:$B</definedName>
    <definedName name="_xlnm.Print_Titles" localSheetId="5">'NAK.DELA'!$A:$B</definedName>
  </definedNames>
  <calcPr fullCalcOnLoad="1"/>
</workbook>
</file>

<file path=xl/sharedStrings.xml><?xml version="1.0" encoding="utf-8"?>
<sst xmlns="http://schemas.openxmlformats.org/spreadsheetml/2006/main" count="1413" uniqueCount="613">
  <si>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</si>
  <si>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</si>
  <si>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</si>
  <si>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</si>
  <si>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</si>
  <si>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</si>
  <si>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</si>
  <si>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</si>
  <si>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</si>
  <si>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</si>
  <si>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</si>
  <si>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</si>
  <si>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</si>
  <si>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</si>
  <si>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</si>
  <si>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</si>
  <si>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</si>
  <si>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</si>
  <si>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</si>
  <si>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</si>
  <si>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</si>
  <si>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</si>
  <si>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</si>
  <si>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</si>
  <si>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</si>
  <si>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</si>
  <si>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</si>
  <si>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</si>
  <si>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</si>
  <si>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</si>
  <si>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</si>
  <si>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</si>
  <si>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</si>
  <si>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</si>
  <si>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</si>
  <si>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</si>
  <si>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</si>
  <si>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</si>
  <si>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</si>
  <si>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</si>
  <si>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</si>
  <si>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</si>
  <si>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</si>
  <si>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</si>
  <si>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</si>
  <si>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</si>
  <si>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</si>
  <si>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</si>
  <si>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</si>
  <si>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</si>
  <si>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</si>
  <si>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</si>
  <si>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</si>
  <si>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</si>
  <si>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</si>
  <si>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</si>
  <si>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</si>
  <si>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</si>
  <si>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</si>
  <si>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</si>
  <si>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</si>
  <si>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</si>
  <si>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</si>
  <si>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</si>
  <si>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</si>
  <si>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t>e-mail: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</si>
  <si>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</si>
  <si>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</si>
  <si>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</si>
  <si>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</si>
  <si>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</si>
  <si>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</si>
  <si>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</si>
  <si>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</si>
  <si>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</si>
  <si>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</si>
  <si>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</si>
  <si>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</si>
  <si>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</si>
  <si>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</si>
  <si>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</si>
  <si>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</si>
  <si>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</si>
  <si>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Утвърдени от ВСС с Протокол № 3/21.01.09г.</t>
  </si>
  <si>
    <t>Висящи в началото на периода</t>
  </si>
  <si>
    <t>Висящи в края на периода</t>
  </si>
  <si>
    <t>Натовареност по щат - общо</t>
  </si>
  <si>
    <t>Ю</t>
  </si>
  <si>
    <t>Я</t>
  </si>
  <si>
    <t>Приложение № 1</t>
  </si>
  <si>
    <t>Действителна натовареност - ОБЩО</t>
  </si>
  <si>
    <t>Отработени човекомесеци</t>
  </si>
  <si>
    <t>Силистра</t>
  </si>
  <si>
    <t>месеца  на  2010  г.</t>
  </si>
  <si>
    <t>Изготвил: Р.Господинова</t>
  </si>
  <si>
    <t>Съд.администратор: Й.Караджова</t>
  </si>
  <si>
    <t xml:space="preserve">Административен ръководител: Д.Денев               </t>
  </si>
  <si>
    <t>Телефон: 086 816625</t>
  </si>
  <si>
    <t>ОБЩО</t>
  </si>
  <si>
    <t>общо</t>
  </si>
  <si>
    <t>Административен ръководител: Д.Денев</t>
  </si>
  <si>
    <t>Град: Силистра</t>
  </si>
  <si>
    <t>Съдебен администратор: Й.Караджова</t>
  </si>
  <si>
    <t>Дата: 18.01.2011г.</t>
  </si>
  <si>
    <t xml:space="preserve">Съставил: Р.Господинова </t>
  </si>
  <si>
    <t>0814</t>
  </si>
  <si>
    <t>Процедура за  за връщане на дете по Хагската конвенция</t>
  </si>
  <si>
    <t>0813</t>
  </si>
  <si>
    <t xml:space="preserve">Процедура по Регламент 1896/2006 </t>
  </si>
  <si>
    <t>0812</t>
  </si>
  <si>
    <t>Процедура по Регламент 44/2001</t>
  </si>
  <si>
    <t>0811</t>
  </si>
  <si>
    <t xml:space="preserve">Процедура по Регламент 805/2004 </t>
  </si>
  <si>
    <t>0809</t>
  </si>
  <si>
    <t>Процедура по Регламент 2201/2003</t>
  </si>
  <si>
    <t>прекратени</t>
  </si>
  <si>
    <t>молбата отхвърлена</t>
  </si>
  <si>
    <t>молбата уважена</t>
  </si>
  <si>
    <t>ост. несв. дела</t>
  </si>
  <si>
    <t>дела за разглеждане</t>
  </si>
  <si>
    <t>постъпили   дела</t>
  </si>
  <si>
    <t>несв. дела в нач.на периода</t>
  </si>
  <si>
    <t>шифър на реда</t>
  </si>
  <si>
    <t>Особени правила относно производството по гражд.дела при действие на правото на европейския съюз</t>
  </si>
  <si>
    <t>СПРАВКА V - Извадка от ДРУГИ ДЕЛА - ШИФЪР 0800</t>
  </si>
  <si>
    <t>2099</t>
  </si>
  <si>
    <t xml:space="preserve">ОБЩО ФИРМЕНИ ДЕЛА </t>
  </si>
  <si>
    <t>2080</t>
  </si>
  <si>
    <t>по Закона за вероизповеданията</t>
  </si>
  <si>
    <t>2000</t>
  </si>
  <si>
    <t>Политически партии</t>
  </si>
  <si>
    <t>1910</t>
  </si>
  <si>
    <t>В т.ч. кооперативни предприятия</t>
  </si>
  <si>
    <t>1900</t>
  </si>
  <si>
    <t>Кооперации</t>
  </si>
  <si>
    <t>1800</t>
  </si>
  <si>
    <t xml:space="preserve">Фондации </t>
  </si>
  <si>
    <t>1700</t>
  </si>
  <si>
    <t>Сдружения с нестопанска цел</t>
  </si>
  <si>
    <t>1600</t>
  </si>
  <si>
    <t>Командитни  дружества с акции и клонове</t>
  </si>
  <si>
    <t>1510</t>
  </si>
  <si>
    <t>В т. ч.  преобразувани държавни фирми в еднолично АД</t>
  </si>
  <si>
    <t>1500</t>
  </si>
  <si>
    <t>Акционерни дружества и клонове</t>
  </si>
  <si>
    <t>1410</t>
  </si>
  <si>
    <t>В т.ч. преобразувани държавни фирми в еднолично ООД</t>
  </si>
  <si>
    <t>1400</t>
  </si>
  <si>
    <t>ООД и техните клонове</t>
  </si>
  <si>
    <t>1300</t>
  </si>
  <si>
    <t>Командитни дружества и клонове</t>
  </si>
  <si>
    <t>1200</t>
  </si>
  <si>
    <t>Събирателни дружества и клонове</t>
  </si>
  <si>
    <t>1100</t>
  </si>
  <si>
    <t>Еднолични търговци и клонове</t>
  </si>
  <si>
    <t>Издадени у-ния за пререгистрация</t>
  </si>
  <si>
    <t>Изменени решения</t>
  </si>
  <si>
    <t>вписани</t>
  </si>
  <si>
    <t>шифър</t>
  </si>
  <si>
    <t>ФИРМЕНИ ДЕЛА – шифър 1000</t>
  </si>
  <si>
    <t xml:space="preserve">Справка ІІІ                                                              </t>
  </si>
  <si>
    <t>2600</t>
  </si>
  <si>
    <t>От решените дела /кол.8+ 9+10+11+12 /  с необявени решения с изтекъл срок над 3м.</t>
  </si>
  <si>
    <t>2500</t>
  </si>
  <si>
    <t>над 5 г.</t>
  </si>
  <si>
    <t>2400</t>
  </si>
  <si>
    <t>над 3 до 5 г.</t>
  </si>
  <si>
    <t>Над 3м.</t>
  </si>
  <si>
    <t>3м</t>
  </si>
  <si>
    <t>2м.</t>
  </si>
  <si>
    <t>1м.</t>
  </si>
  <si>
    <t>2300</t>
  </si>
  <si>
    <t>От несвършените дела /кол.13/ с изтекъл срок от 1 до 3 г.</t>
  </si>
  <si>
    <t>За търговски дела</t>
  </si>
  <si>
    <t>За производства по чл.310 ГПК</t>
  </si>
  <si>
    <t>За граждански дела по общия ред</t>
  </si>
  <si>
    <t>Брой дела</t>
  </si>
  <si>
    <t>брой</t>
  </si>
  <si>
    <t xml:space="preserve">Справка ІV- За времетраенето на размяната на книжата                                                              </t>
  </si>
  <si>
    <t>Справка ІІ</t>
  </si>
  <si>
    <t>2210</t>
  </si>
  <si>
    <t xml:space="preserve">В т.ч. в І-во по делото заседание </t>
  </si>
  <si>
    <t>2200</t>
  </si>
  <si>
    <t>Брой отлагания на дела  в открито заседание</t>
  </si>
  <si>
    <t>2100</t>
  </si>
  <si>
    <t>Брой насрочвания на дела в открито заседание</t>
  </si>
  <si>
    <t xml:space="preserve">Справка І                                                                                       </t>
  </si>
  <si>
    <t>к13=к5 - к6</t>
  </si>
  <si>
    <t>к6=к8+к9+к10+к11+к12</t>
  </si>
  <si>
    <t>к5=к1+к2+к3+к4</t>
  </si>
  <si>
    <t>1099</t>
  </si>
  <si>
    <t>ВСИЧКО / от ш. 0100 до ш. 1000 вкл. /</t>
  </si>
  <si>
    <t>1000</t>
  </si>
  <si>
    <t>Фирмени дела (от охранително произв.)</t>
  </si>
  <si>
    <t>0940</t>
  </si>
  <si>
    <t xml:space="preserve">           по ЗОСОИ</t>
  </si>
  <si>
    <t>0930</t>
  </si>
  <si>
    <t xml:space="preserve">           данъчни</t>
  </si>
  <si>
    <t>0920</t>
  </si>
  <si>
    <t xml:space="preserve">           по ЗСПЗЗ</t>
  </si>
  <si>
    <t>0910</t>
  </si>
  <si>
    <t xml:space="preserve">  в т.ч. по ЗУТ</t>
  </si>
  <si>
    <t>0900</t>
  </si>
  <si>
    <t>Дела от административен характер</t>
  </si>
  <si>
    <t>0899</t>
  </si>
  <si>
    <t>ОБЩО / от ш. 0100 до ш. 0800 вкл. /</t>
  </si>
  <si>
    <t>0800</t>
  </si>
  <si>
    <t>Други дела</t>
  </si>
  <si>
    <t>0700</t>
  </si>
  <si>
    <t>Искове по ЗЗК</t>
  </si>
  <si>
    <t>0620</t>
  </si>
  <si>
    <t xml:space="preserve">            искове по чл. 74 от ТЗ</t>
  </si>
  <si>
    <t>0610</t>
  </si>
  <si>
    <t xml:space="preserve"> в т.ч.   искове по чл. 70 от ТЗ</t>
  </si>
  <si>
    <t>0600</t>
  </si>
  <si>
    <t>Искове по ТЗ</t>
  </si>
  <si>
    <t>0500</t>
  </si>
  <si>
    <t>Несъстоятелност</t>
  </si>
  <si>
    <t>0410</t>
  </si>
  <si>
    <t>в т.ч. за обезщетение по чл. 200 от КТ</t>
  </si>
  <si>
    <t>0400</t>
  </si>
  <si>
    <t>Искове по КТ</t>
  </si>
  <si>
    <t>0300</t>
  </si>
  <si>
    <t>Вещни искове</t>
  </si>
  <si>
    <t>0230</t>
  </si>
  <si>
    <t xml:space="preserve">         дела от и срещу търговци </t>
  </si>
  <si>
    <t>0220</t>
  </si>
  <si>
    <t>в т.ч. за непозволено увреждане</t>
  </si>
  <si>
    <t>0200</t>
  </si>
  <si>
    <t>Облигационни искове</t>
  </si>
  <si>
    <t>0140</t>
  </si>
  <si>
    <t xml:space="preserve">         осиновявания</t>
  </si>
  <si>
    <t>0120</t>
  </si>
  <si>
    <t xml:space="preserve">         прекратяване на осиновяване</t>
  </si>
  <si>
    <t>0110</t>
  </si>
  <si>
    <t>в т.ч. за произход</t>
  </si>
  <si>
    <t>0100</t>
  </si>
  <si>
    <t>Искове по СК</t>
  </si>
  <si>
    <t>по други причини</t>
  </si>
  <si>
    <t>по спогодба</t>
  </si>
  <si>
    <t>Прекратени дела</t>
  </si>
  <si>
    <t>искът отхвърлен</t>
  </si>
  <si>
    <t>искът уважен частично</t>
  </si>
  <si>
    <t>искът уважен изцяло</t>
  </si>
  <si>
    <t>до 3 мес.</t>
  </si>
  <si>
    <t>от общо свършени дела:</t>
  </si>
  <si>
    <t>в т.ч.:</t>
  </si>
  <si>
    <t>Общо      (к8+9+10+11+12)</t>
  </si>
  <si>
    <t>обжалвани дела</t>
  </si>
  <si>
    <t>останали несвършени в края на отчетния период</t>
  </si>
  <si>
    <t>СВЪРШЕНИ ДЕЛА</t>
  </si>
  <si>
    <t>Дела за разглеждане                                /кол.1+2+3+4/</t>
  </si>
  <si>
    <t>върнати за ново разглеждане</t>
  </si>
  <si>
    <t>получени по подсъдност</t>
  </si>
  <si>
    <t>новообразувани</t>
  </si>
  <si>
    <t>останали несвършени дела в началото на отчетния период</t>
  </si>
  <si>
    <t>ВИД НА ГРАЖДАНСКИЯ СПОР</t>
  </si>
  <si>
    <t>месеца на 2010     г.</t>
  </si>
  <si>
    <t>ОТЧЕТ   по гражданските и търговските дела І инст.  на   ОКРЪЖЕН СЪД     гр.</t>
  </si>
  <si>
    <t>Съставил: Р.Господинова</t>
  </si>
  <si>
    <t>Дата: 21.01.2011</t>
  </si>
  <si>
    <t xml:space="preserve">                       отменени актове</t>
  </si>
  <si>
    <t xml:space="preserve">              в т.ч. потвърдени актове</t>
  </si>
  <si>
    <t>в т.ч. поради отмяна на решението и  даване ход по същество</t>
  </si>
  <si>
    <t xml:space="preserve">              от тях - свършени</t>
  </si>
  <si>
    <t>отложени дела</t>
  </si>
  <si>
    <t>Налични дела - общо</t>
  </si>
  <si>
    <t>насрочени дела</t>
  </si>
  <si>
    <t>Касационни производства по ЗСПЗЗ</t>
  </si>
  <si>
    <t xml:space="preserve">Шифър </t>
  </si>
  <si>
    <t>СПРАВКА ІІ</t>
  </si>
  <si>
    <t>СПРАВКА І</t>
  </si>
  <si>
    <t>k14=k11+k12-k13</t>
  </si>
  <si>
    <t>k10=k3-k4</t>
  </si>
  <si>
    <t>k4=k5+k6+k7+k8+k9</t>
  </si>
  <si>
    <t>k3=k1+k2</t>
  </si>
  <si>
    <t xml:space="preserve"> </t>
  </si>
  <si>
    <t>ОБЩО:</t>
  </si>
  <si>
    <t>090</t>
  </si>
  <si>
    <t>080</t>
  </si>
  <si>
    <t>070</t>
  </si>
  <si>
    <t>РАЙОНЕН СЪД - ШУМЕН</t>
  </si>
  <si>
    <t>060</t>
  </si>
  <si>
    <t>РАЙОНЕН СЪД -  ТУТРАКАН</t>
  </si>
  <si>
    <t>050</t>
  </si>
  <si>
    <t>РАЙОНЕН СЪД - СИЛИСТРА</t>
  </si>
  <si>
    <t>040</t>
  </si>
  <si>
    <t>РАЙОНЕН СЪД - РАЗГРАД</t>
  </si>
  <si>
    <t>030</t>
  </si>
  <si>
    <t>РАЙОНЕН СЪД - ДУЛОВО</t>
  </si>
  <si>
    <t>020</t>
  </si>
  <si>
    <t>РАЙОНЕН СЪД - ДОБРИЧ</t>
  </si>
  <si>
    <t>010</t>
  </si>
  <si>
    <t>РАЙОНЕН СЪД - ВАРНА</t>
  </si>
  <si>
    <t>без уважение</t>
  </si>
  <si>
    <t>уважени</t>
  </si>
  <si>
    <t>прекратяване на делото</t>
  </si>
  <si>
    <t>решението обезсилено</t>
  </si>
  <si>
    <t>решението изменено изцяло и постановено ново решение</t>
  </si>
  <si>
    <t>решението изменено отчасти</t>
  </si>
  <si>
    <t>решението оставено в сила</t>
  </si>
  <si>
    <t>Свършени</t>
  </si>
  <si>
    <t>постъпили</t>
  </si>
  <si>
    <t>останали неразгледани частни жалби в края на отчетния период</t>
  </si>
  <si>
    <t>разгледани частни жалби</t>
  </si>
  <si>
    <t>постъпили частни жалби</t>
  </si>
  <si>
    <t>останали неразгледани частни жалби в началото на отчетния период</t>
  </si>
  <si>
    <r>
      <t xml:space="preserve">Общо свършени дела   </t>
    </r>
    <r>
      <rPr>
        <sz val="10"/>
        <rFont val="Arial"/>
        <family val="2"/>
      </rPr>
      <t>(к5+к6+к7+к8+к9)</t>
    </r>
  </si>
  <si>
    <t>Жалби за бавност</t>
  </si>
  <si>
    <t>Определения и разпореждания</t>
  </si>
  <si>
    <t>останали несвършени дела в края на отчетния период</t>
  </si>
  <si>
    <t>Свършени дела по резултати</t>
  </si>
  <si>
    <r>
      <t xml:space="preserve">Дела за разглеждане                          </t>
    </r>
    <r>
      <rPr>
        <sz val="10"/>
        <rFont val="Arial"/>
        <family val="2"/>
      </rPr>
      <t>(к1+ к2)</t>
    </r>
  </si>
  <si>
    <t>Постъпили дела през отчетния период</t>
  </si>
  <si>
    <t>несвършени дела в началото на отчетния период</t>
  </si>
  <si>
    <t>РАЙОННИ СЪДИЛИЩА</t>
  </si>
  <si>
    <t>за</t>
  </si>
  <si>
    <t xml:space="preserve">  О Т Ч Е Т   по гражданските дела ІІ инст. на   О К Р Ъ Ж Е Н  СЪД  гр.    </t>
  </si>
  <si>
    <t>Д.Денев</t>
  </si>
  <si>
    <t>Административен ръководител:</t>
  </si>
  <si>
    <t>Град:</t>
  </si>
  <si>
    <t>Телефон:086 81 66 25</t>
  </si>
  <si>
    <t>Й.Караджова</t>
  </si>
  <si>
    <t>Съдебен администратор:</t>
  </si>
  <si>
    <t>17.01.2011г.</t>
  </si>
  <si>
    <t>Дата:</t>
  </si>
  <si>
    <t>Съставил:В.Христова</t>
  </si>
  <si>
    <t>ГЛ.XXVII Свършени съкратени производства</t>
  </si>
  <si>
    <t>ГЛ.XXVI Свърш. произв. по искане на обвиняемия</t>
  </si>
  <si>
    <t>ГЛ.XXV Свършени незабавни производства</t>
  </si>
  <si>
    <t>ГЛ.XXІV Свършени бързи производства</t>
  </si>
  <si>
    <t>БРОЙ</t>
  </si>
  <si>
    <t>СВЪРШЕНИ ДЕЛА ПО НЯКОИ ГЛАВИ ОТ НПК</t>
  </si>
  <si>
    <t>СПРАВКА III</t>
  </si>
  <si>
    <t>От  решените дела /кол.7/ ненаписани мотиви към присъдата с изтекъл 15-дневен срок</t>
  </si>
  <si>
    <t>г/ над 1 година</t>
  </si>
  <si>
    <t>в/ от 6 месеца  до 1г.</t>
  </si>
  <si>
    <t>б/ от 3 до 6 месеца</t>
  </si>
  <si>
    <t xml:space="preserve">а/ до 3 месеца                    </t>
  </si>
  <si>
    <t xml:space="preserve">От несвършените дела /кол.11/ с изтекъл срок от първото образуване на делото                     </t>
  </si>
  <si>
    <t>Комулации</t>
  </si>
  <si>
    <t>Лица осъдени на пробация</t>
  </si>
  <si>
    <t>Спрени дела</t>
  </si>
  <si>
    <t>От влезли в сила решени,бр.изпратени за доразсл.</t>
  </si>
  <si>
    <t>Изпратени за доразследване в открито заседание</t>
  </si>
  <si>
    <t>Изпратени дела за доразследване от съдия-докл.</t>
  </si>
  <si>
    <t xml:space="preserve">        В т.ч. общ характер</t>
  </si>
  <si>
    <t>Брой отлагания на дела от ОХ+ЧХ</t>
  </si>
  <si>
    <t>Брой насрочвания на дела от ОХ+ЧХ</t>
  </si>
  <si>
    <t xml:space="preserve">СПРАВКА І                                                                                        </t>
  </si>
  <si>
    <t>бр.</t>
  </si>
  <si>
    <t>Искания за възобновяване (чл.419 от НПК)</t>
  </si>
  <si>
    <t>к11=к3-к5</t>
  </si>
  <si>
    <t>к5=к7+к8</t>
  </si>
  <si>
    <t>к3=к1+к2</t>
  </si>
  <si>
    <t>НЧД от досъдебното производство</t>
  </si>
  <si>
    <t>1850</t>
  </si>
  <si>
    <t>чл. 23, 25 и 27 НК - комулации</t>
  </si>
  <si>
    <t>чл. 47 ал.5 от ЗБ  / частни производства/</t>
  </si>
  <si>
    <t>чл. 80-88 НК - реабилитация</t>
  </si>
  <si>
    <t>чл.70-71 НК - предсрочно освобождаване</t>
  </si>
  <si>
    <t>1399</t>
  </si>
  <si>
    <t>ОБЩО ДЕЛА НОХ  /от ш. 0100 до ш. 1300/</t>
  </si>
  <si>
    <t>ГЛ. ХІV  ПРЕСТ.П-В МИРА  И ЧОВЕЧЕСТВОТО</t>
  </si>
  <si>
    <t>1201</t>
  </si>
  <si>
    <t>вкл. разгл.сведения със секр.инф. - чл. 357-360</t>
  </si>
  <si>
    <t>ГЛ. ХІІ П-Я П-В ОТБР. СПОСОБН. НА РЕПУБЛ.</t>
  </si>
  <si>
    <t>1106</t>
  </si>
  <si>
    <t xml:space="preserve">  чл. 354а,б и чл.354в ал.2-4 НК</t>
  </si>
  <si>
    <t>1105</t>
  </si>
  <si>
    <t>смърт в трансп.в пияно с-е-чл.343 ал.3"б" и ал.4</t>
  </si>
  <si>
    <t>1104</t>
  </si>
  <si>
    <t xml:space="preserve">прич. смърт в транспорта - чл. 343 ал.1"в" </t>
  </si>
  <si>
    <t>1102</t>
  </si>
  <si>
    <t>смърт и телесна повреда в трансп.-чл. 342 НК</t>
  </si>
  <si>
    <t>1101</t>
  </si>
  <si>
    <t>в т.ч. палеж - чл. 330 ал.2 и 3 НК</t>
  </si>
  <si>
    <t>ГЛ. ХІ  ОБЩООПАСНИ ПРЕСТЪПЛЕНИЯ</t>
  </si>
  <si>
    <t>1002</t>
  </si>
  <si>
    <t xml:space="preserve">в т.ч.орган. и рък. на прест. група - чл. 321, 321а </t>
  </si>
  <si>
    <t>ГЛ.Х ПРЕСТЪПЛ. П/В ОБЩ.СПОКОЙСТВИЕ</t>
  </si>
  <si>
    <t>0900А</t>
  </si>
  <si>
    <t>ГЛ. ІХА  КОМП. ПРЕСТЪПЛЕНИЯ чл.319а-319е</t>
  </si>
  <si>
    <t>ГЛ. ІХ  ДОКУМЕНТНИ ПРЕСТЪПЛЕН. чл.308-319</t>
  </si>
  <si>
    <t>0804</t>
  </si>
  <si>
    <t>акт. подкуп на мест.дл.л.отг.служ.пол.-чл.304аНК</t>
  </si>
  <si>
    <t>0803</t>
  </si>
  <si>
    <t>акт. подкуп на мест.дл.лице-чл.304,ал1 и 2 НК</t>
  </si>
  <si>
    <t>0802</t>
  </si>
  <si>
    <t>пасивен подкуп на мест.дл.лице-чл.301-303 НК</t>
  </si>
  <si>
    <t>0801</t>
  </si>
  <si>
    <t>в т.ч.:пр.по служба с цел облага-чл.282-283аНК</t>
  </si>
  <si>
    <t>ГЛ. VІІІ ПРЕСТ. П-В ДЕЙНОСТТА НА Д.О.О.О.</t>
  </si>
  <si>
    <t>0703</t>
  </si>
  <si>
    <t>укрив./непл.дан. задължения-чл. 255 - 257 НК</t>
  </si>
  <si>
    <t>0702</t>
  </si>
  <si>
    <t>наруш. разп.  на ЗМСИП от дл.л. чл. 253б НК</t>
  </si>
  <si>
    <t>0701</t>
  </si>
  <si>
    <t>в т.ч.  чл. 253 ал.4 НК</t>
  </si>
  <si>
    <t>ГЛ.VІІ П-Я П-В ФИН.; ДАНЪЧ. И ОСИГ. С-МИ</t>
  </si>
  <si>
    <t>0603</t>
  </si>
  <si>
    <t>прест.п/в паричната и кредит. с-ма чл.243-250НК</t>
  </si>
  <si>
    <t>0602</t>
  </si>
  <si>
    <t>контрабанда на наркот. в-ва - чл. 242 ал. 2 и 3 НК</t>
  </si>
  <si>
    <t>ГЛ. VІ ПРЕСТЪПЛ. ПРОТИВ СТОПАНСТВОТО</t>
  </si>
  <si>
    <t>0513</t>
  </si>
  <si>
    <t>изнудване/рекет/ чл.213а ал.3 и 4, чл.214 ал.2</t>
  </si>
  <si>
    <t>0511</t>
  </si>
  <si>
    <t>измама - чл. 212 ал.5  НК</t>
  </si>
  <si>
    <t>0507</t>
  </si>
  <si>
    <t>присвояване - чл. 203, 206 ал.4  НК</t>
  </si>
  <si>
    <t>0505</t>
  </si>
  <si>
    <t>грабеж - чл. 199   НК</t>
  </si>
  <si>
    <t>0504</t>
  </si>
  <si>
    <t>в т.ч. кражба - чл. 196 а  НК</t>
  </si>
  <si>
    <t>ГЛ. V ПРЕСТЪПЛ. ПРОТИВ СОБСТВЕНОСТТА</t>
  </si>
  <si>
    <t>0207</t>
  </si>
  <si>
    <t>изнасилване - чл. 152 ал.4   НК</t>
  </si>
  <si>
    <t>0206</t>
  </si>
  <si>
    <t>блудство - чл.149, ал.5 от НК</t>
  </si>
  <si>
    <t>0204</t>
  </si>
  <si>
    <t>отвличане на лица- чл.142 от НК</t>
  </si>
  <si>
    <t xml:space="preserve">  </t>
  </si>
  <si>
    <t>0203</t>
  </si>
  <si>
    <t>причин.смърт по непредпазливост - чл.123 НК</t>
  </si>
  <si>
    <t>0202</t>
  </si>
  <si>
    <t>убийства опити - чл. 115-118  НК</t>
  </si>
  <si>
    <t>0201</t>
  </si>
  <si>
    <t>в т.ч.  убийства довършени - чл. 115 - 118 НК</t>
  </si>
  <si>
    <t>ГЛ. ІІ ПРЕСТЪПЛЕНИЯ ПРОТИВ ЛИЧНОСТТА</t>
  </si>
  <si>
    <t>0101</t>
  </si>
  <si>
    <t>в т.ч. тероризъм - чл. 108 а</t>
  </si>
  <si>
    <t>ГЛ. І ПРЕСТЪПЛЕНИЯ П/В РЕПУБЛИКАТА</t>
  </si>
  <si>
    <t>условно</t>
  </si>
  <si>
    <t xml:space="preserve">свършени по споразум. чл. 381-384 НПК </t>
  </si>
  <si>
    <t xml:space="preserve"> непълнолетни</t>
  </si>
  <si>
    <t>свършени до 3 месеца</t>
  </si>
  <si>
    <t>от тях:</t>
  </si>
  <si>
    <t>прекрат.и свършени по споразумение</t>
  </si>
  <si>
    <t>решени по същество с присъда</t>
  </si>
  <si>
    <t>други наказания</t>
  </si>
  <si>
    <t>доживотен затвор без право на замяна</t>
  </si>
  <si>
    <t>доживотен затвор</t>
  </si>
  <si>
    <t>на лишаване от свобода над 10 до 30 г.</t>
  </si>
  <si>
    <t>на лишаване от свобода над 3 до 10 г.</t>
  </si>
  <si>
    <t>лиш. от своб.до 3г</t>
  </si>
  <si>
    <t xml:space="preserve"> оправдани</t>
  </si>
  <si>
    <t>оправдателни присъди</t>
  </si>
  <si>
    <t>в това число:</t>
  </si>
  <si>
    <r>
      <t xml:space="preserve">Oбщо                                    </t>
    </r>
    <r>
      <rPr>
        <sz val="9"/>
        <rFont val="Arial"/>
        <family val="2"/>
      </rPr>
      <t>(кол.7+кол.8)</t>
    </r>
  </si>
  <si>
    <t>възобновени дела</t>
  </si>
  <si>
    <t>от осъдените лица - брой лица с наложени наказания по чл. 381-384 НПК (споразумения)</t>
  </si>
  <si>
    <t>Осъдени лица</t>
  </si>
  <si>
    <t>Съдени лица</t>
  </si>
  <si>
    <t xml:space="preserve">Влезли в сила присъди </t>
  </si>
  <si>
    <t>Обжалвани  и протестирани дела</t>
  </si>
  <si>
    <t>Останали несвършени дела в края  на отчетния период</t>
  </si>
  <si>
    <r>
      <t xml:space="preserve">Дела за разглеждане                          </t>
    </r>
    <r>
      <rPr>
        <sz val="9"/>
        <rFont val="Arial"/>
        <family val="2"/>
      </rPr>
      <t>(кол.1+ кол.2)</t>
    </r>
  </si>
  <si>
    <t>Останали несвършени дела в началото на отчетния период</t>
  </si>
  <si>
    <t>СВЕДЕНИЯ ЗА ЛИЦАТА</t>
  </si>
  <si>
    <t>СВЕДЕНИЯ ЗА ДЕЛАТА</t>
  </si>
  <si>
    <t xml:space="preserve">Някои видове престъпления по НК      </t>
  </si>
  <si>
    <t>месеца на 2010    г.</t>
  </si>
  <si>
    <t>СИЛИСТРА</t>
  </si>
  <si>
    <t>О Т Ч Е Т   по наказателните дела І инстанция  на   О К Р Ъ Ж Е Н  СЪД     град</t>
  </si>
  <si>
    <t>10.01.2011г.</t>
  </si>
  <si>
    <t xml:space="preserve">                                              от решените - уважени</t>
  </si>
  <si>
    <t xml:space="preserve">                                                         в т.ч. решени</t>
  </si>
  <si>
    <t xml:space="preserve">                  Свършени - общо</t>
  </si>
  <si>
    <t>в т.ч. новопостъпили</t>
  </si>
  <si>
    <t xml:space="preserve">                                             в т.ч. новопостъпили</t>
  </si>
  <si>
    <t>Отлагания на дела в ОЗ</t>
  </si>
  <si>
    <t xml:space="preserve"> Налични</t>
  </si>
  <si>
    <t>Насрочвания на  дела в ОЗ</t>
  </si>
  <si>
    <t xml:space="preserve">Касационни производства по НАХ дела </t>
  </si>
  <si>
    <t>к22=к19+к20-к21</t>
  </si>
  <si>
    <t>к18=к5-к6</t>
  </si>
  <si>
    <t>k6=k7 до к17</t>
  </si>
  <si>
    <t>к5=k1+k2</t>
  </si>
  <si>
    <t>Районен съд-гр.Тутракан</t>
  </si>
  <si>
    <t>Районен съд- гр.Силистра</t>
  </si>
  <si>
    <t>Районен съд-гр.Разград</t>
  </si>
  <si>
    <t>Районен съд-гр.Дулово</t>
  </si>
  <si>
    <t>с произнасяне на нова присъда</t>
  </si>
  <si>
    <t>с връщане за ново разглеждане</t>
  </si>
  <si>
    <t>с промяна в гражданската част</t>
  </si>
  <si>
    <t>с други промени в наказателната част</t>
  </si>
  <si>
    <t>наказанието увеличено</t>
  </si>
  <si>
    <t>наказанието намалено</t>
  </si>
  <si>
    <t>отменено условно осъждане</t>
  </si>
  <si>
    <t>приложено условно осъждане</t>
  </si>
  <si>
    <t>останали неразгледани в края на отчетния период</t>
  </si>
  <si>
    <t>разгледани</t>
  </si>
  <si>
    <t>неразгледани дела в началото на отчетния период</t>
  </si>
  <si>
    <t>делото прекратено</t>
  </si>
  <si>
    <t xml:space="preserve">Присъдата отменена изцяло </t>
  </si>
  <si>
    <t>отменена отчасти с връщане за ново разглеждане</t>
  </si>
  <si>
    <t>Присъдата изменена</t>
  </si>
  <si>
    <t>присъдата потвърдена</t>
  </si>
  <si>
    <t>Общо свършени дела               (от к7 до к17)</t>
  </si>
  <si>
    <t>по протести</t>
  </si>
  <si>
    <t>по жалби</t>
  </si>
  <si>
    <t>Частни жалби и протести</t>
  </si>
  <si>
    <t>СВЪРШЕНИ ДЕЛА ПО РЕЗУЛТАТИ</t>
  </si>
  <si>
    <t>Дела за разглеждане                          /кол.1+ кол.2/</t>
  </si>
  <si>
    <t>ОТ РАЙОННИ СЪДИЛИЩА</t>
  </si>
  <si>
    <t xml:space="preserve">  ОТЧЕТ  по наказателните дела  ІІ и.  на ОКРЪЖЕН  СЪД  гр.</t>
  </si>
  <si>
    <t>Съставил: В.Христова</t>
  </si>
  <si>
    <t>Дата: 07.01.2011г.</t>
  </si>
  <si>
    <t xml:space="preserve"> / на обучение в НИП/</t>
  </si>
  <si>
    <t xml:space="preserve">мл.с.М.Петров -от 27.09.2010г. </t>
  </si>
  <si>
    <t>мл.с.А.Атанасова</t>
  </si>
  <si>
    <t>мл.с.Г.Василева /до 05.03.2010г./</t>
  </si>
  <si>
    <t>Пламен Неделчев</t>
  </si>
  <si>
    <t>Ана Аврамова</t>
  </si>
  <si>
    <t>Галина Енчева /командирована/</t>
  </si>
  <si>
    <t>Владимир Добрев</t>
  </si>
  <si>
    <t>Кремена Краева</t>
  </si>
  <si>
    <t>Добринка Стоева</t>
  </si>
  <si>
    <t>Галя Антонова</t>
  </si>
  <si>
    <t>Анелия Великова</t>
  </si>
  <si>
    <t>Виолета Александрова</t>
  </si>
  <si>
    <t>Теодора Василева</t>
  </si>
  <si>
    <t>Мария Орлоева</t>
  </si>
  <si>
    <t>Людмил Хърватев</t>
  </si>
  <si>
    <t>Деян Денев</t>
  </si>
  <si>
    <t>За всичко дела</t>
  </si>
  <si>
    <t>ч.ж.</t>
  </si>
  <si>
    <t>а.н.д</t>
  </si>
  <si>
    <t>в.ч.н.д.</t>
  </si>
  <si>
    <t>ч.н.д.</t>
  </si>
  <si>
    <t>в.а.н.д.</t>
  </si>
  <si>
    <t>нак.II</t>
  </si>
  <si>
    <t>нак.I</t>
  </si>
  <si>
    <t>в т.ч. по видове дела</t>
  </si>
  <si>
    <t xml:space="preserve">общо дела </t>
  </si>
  <si>
    <t>свършени в 3 месечен срок</t>
  </si>
  <si>
    <t>решени по същество</t>
  </si>
  <si>
    <t>останали несвършени дела в края на периода</t>
  </si>
  <si>
    <t>от свършените дела:</t>
  </si>
  <si>
    <t>в т.ч. от свършените дела:</t>
  </si>
  <si>
    <t>общо свършени дела</t>
  </si>
  <si>
    <t>общо дела за разглеждане</t>
  </si>
  <si>
    <t>постъпили дела през отчетния период</t>
  </si>
  <si>
    <t>Съдийски стаж</t>
  </si>
  <si>
    <t>Съдия</t>
  </si>
  <si>
    <t>№ по ред</t>
  </si>
  <si>
    <t>Справка за дейността на съдиите в ОС гр.Силистра  през  ЦЯЛАТА 2010 г. (НАКАЗАТЕЛНИ ДЕЛА)</t>
  </si>
  <si>
    <t>ОКРЪЖЕН СЪД ВКЛ.СГС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</si>
  <si>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</si>
  <si>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</si>
  <si>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</si>
  <si>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</si>
  <si>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</si>
  <si>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</si>
  <si>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</si>
  <si>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t>2. ОТМЕНЕНИ: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</si>
  <si>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</si>
  <si>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За наказателни дела</t>
  </si>
  <si>
    <t>ОКРЪЖНИ  СЪДИЛИЩА</t>
  </si>
  <si>
    <t>ИНДЕКСИ:</t>
  </si>
  <si>
    <t>Дата: 14.01.2011г.</t>
  </si>
  <si>
    <t xml:space="preserve">       /на обучение в НИП/</t>
  </si>
  <si>
    <t>мл.с.М.Петров -от 27.09.2010г.</t>
  </si>
  <si>
    <t>мл.с.Г.Василева /до 05.03.2010г. /</t>
  </si>
  <si>
    <t xml:space="preserve">ОБЩО </t>
  </si>
  <si>
    <t>3б</t>
  </si>
  <si>
    <t>3а</t>
  </si>
  <si>
    <t>2г</t>
  </si>
  <si>
    <t>2в</t>
  </si>
  <si>
    <t>2б</t>
  </si>
  <si>
    <t>ИНДЕКСИ</t>
  </si>
  <si>
    <t>ОПРЕДЕЛЕНИЯ</t>
  </si>
  <si>
    <t>РЕШЕНИЯ</t>
  </si>
  <si>
    <t xml:space="preserve">Справка за резултатите от върнати обжалвани и протестирани НАКАЗАТЕЛНИ дела на съдиите от ОКРЪЖЕН СЪД гр.Силистра през   ЦЯЛАТА  2010 г. </t>
  </si>
  <si>
    <t>ОКРЪЖЕН СЪД</t>
  </si>
  <si>
    <t>Дата: 25.01.2011г</t>
  </si>
  <si>
    <t>/на обучение в НИП/</t>
  </si>
  <si>
    <t>ф.д.</t>
  </si>
  <si>
    <t>търг.</t>
  </si>
  <si>
    <t>ч.гр.</t>
  </si>
  <si>
    <t>адм.</t>
  </si>
  <si>
    <t>гр.д.II</t>
  </si>
  <si>
    <t>гр.д.I</t>
  </si>
  <si>
    <t>Справка за дейността на съдиите в ОС гр. Силистра през   ЦЯЛАТА  2010 г. (ГРАЖДАНСКИ  И ТЪРГОВСКИ ДЕЛА)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</si>
  <si>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</si>
  <si>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</si>
  <si>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</si>
  <si>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</si>
  <si>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7.ПОТВЪРДЕНО В ЕДНА ЧАСТ.</t>
    </r>
    <r>
      <rPr>
        <sz val="10"/>
        <rFont val="Arial"/>
        <family val="2"/>
      </rPr>
      <t xml:space="preserve"> Отменено, обезсилено или нищожно</t>
    </r>
    <r>
      <rPr>
        <b/>
        <sz val="10"/>
        <rFont val="Arial"/>
        <family val="2"/>
      </rPr>
      <t>,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</si>
  <si>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</si>
  <si>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</si>
  <si>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 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ПРИЧИНИ;</t>
    </r>
  </si>
  <si>
    <r>
      <t>5.ПОТВЪРДЕНО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</si>
  <si>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4.ПОТВЪРДЕНО В ЕДНА ЧАСТ;</t>
    </r>
    <r>
      <rPr>
        <sz val="10"/>
        <rFont val="Arial"/>
        <family val="2"/>
      </rPr>
      <t xml:space="preserve"> Отменено, обезсилено или нищожно, </t>
    </r>
    <r>
      <rPr>
        <b/>
        <sz val="10"/>
        <rFont val="Arial"/>
        <family val="2"/>
      </rPr>
      <t>върнато или не за ново разглеждане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ДРУГА ЧАСТ.</t>
    </r>
  </si>
  <si>
    <r>
      <t>3.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ИЗЦЯЛО ОТМЕНЕНО ИЛИ ОБЕЗСИЛЕНО 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</si>
  <si>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 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</si>
  <si>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</si>
  <si>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За граждански търговски дела</t>
  </si>
  <si>
    <t>Дата: 25.01.2011г.</t>
  </si>
  <si>
    <t>мл.с.М. Петров -от 27.09.2010г.</t>
  </si>
  <si>
    <t>7г</t>
  </si>
  <si>
    <t>7в</t>
  </si>
  <si>
    <t>7б</t>
  </si>
  <si>
    <t>7а</t>
  </si>
  <si>
    <t>5г</t>
  </si>
  <si>
    <t>5в</t>
  </si>
  <si>
    <t>5б</t>
  </si>
  <si>
    <t>5а</t>
  </si>
  <si>
    <t>3г</t>
  </si>
  <si>
    <t>3в</t>
  </si>
  <si>
    <t>/ име на окръжния съд вкл.СГС/</t>
  </si>
  <si>
    <t xml:space="preserve">Справка за резултатите от върнати обжалвани и протестирани ГРАЖДАНСКИ дела на съдиите от ОКРЪЖЕН СЪД  гр.Силистра през   ЦЯЛАТА  2010 г.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</si>
</sst>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sz val="9"/>
      <name val="Symbol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8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Continuous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9" fontId="2" fillId="34" borderId="34" xfId="6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9" fontId="2" fillId="34" borderId="36" xfId="6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2" fillId="34" borderId="37" xfId="0" applyNumberFormat="1" applyFont="1" applyFill="1" applyBorder="1" applyAlignment="1">
      <alignment horizontal="center" vertical="center" wrapText="1"/>
    </xf>
    <xf numFmtId="2" fontId="2" fillId="34" borderId="38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9" fontId="2" fillId="34" borderId="47" xfId="6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9" fontId="2" fillId="34" borderId="49" xfId="6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50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63" applyAlignment="1" applyProtection="1">
      <alignment/>
      <protection locked="0"/>
    </xf>
    <xf numFmtId="0" fontId="1" fillId="0" borderId="0" xfId="0" applyFont="1" applyAlignment="1">
      <alignment vertical="center" wrapText="1"/>
    </xf>
    <xf numFmtId="9" fontId="2" fillId="34" borderId="52" xfId="6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9" fontId="2" fillId="34" borderId="58" xfId="60" applyFont="1" applyFill="1" applyBorder="1" applyAlignment="1" applyProtection="1">
      <alignment horizontal="center" vertical="center" wrapText="1"/>
      <protection/>
    </xf>
    <xf numFmtId="9" fontId="2" fillId="34" borderId="59" xfId="60" applyFont="1" applyFill="1" applyBorder="1" applyAlignment="1" applyProtection="1">
      <alignment horizontal="center" vertical="center" wrapText="1"/>
      <protection/>
    </xf>
    <xf numFmtId="9" fontId="2" fillId="34" borderId="60" xfId="6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9" fontId="2" fillId="34" borderId="60" xfId="6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4" borderId="62" xfId="0" applyFont="1" applyFill="1" applyBorder="1" applyAlignment="1" applyProtection="1">
      <alignment horizontal="center" vertical="center" wrapText="1"/>
      <protection locked="0"/>
    </xf>
    <xf numFmtId="0" fontId="2" fillId="34" borderId="63" xfId="0" applyFont="1" applyFill="1" applyBorder="1" applyAlignment="1" applyProtection="1">
      <alignment horizontal="center" vertical="center" wrapText="1"/>
      <protection locked="0"/>
    </xf>
    <xf numFmtId="0" fontId="2" fillId="34" borderId="64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0" fontId="2" fillId="34" borderId="55" xfId="0" applyFont="1" applyFill="1" applyBorder="1" applyAlignment="1" applyProtection="1">
      <alignment horizontal="center" vertical="center" wrapText="1"/>
      <protection locked="0"/>
    </xf>
    <xf numFmtId="0" fontId="2" fillId="34" borderId="65" xfId="0" applyFont="1" applyFill="1" applyBorder="1" applyAlignment="1" applyProtection="1">
      <alignment horizontal="center" vertical="center" wrapText="1"/>
      <protection locked="0"/>
    </xf>
    <xf numFmtId="0" fontId="2" fillId="34" borderId="66" xfId="0" applyFont="1" applyFill="1" applyBorder="1" applyAlignment="1" applyProtection="1">
      <alignment horizontal="center" vertical="center" wrapText="1"/>
      <protection locked="0"/>
    </xf>
    <xf numFmtId="0" fontId="2" fillId="34" borderId="53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67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" vertical="center" wrapText="1"/>
      <protection locked="0"/>
    </xf>
    <xf numFmtId="0" fontId="2" fillId="34" borderId="58" xfId="0" applyFont="1" applyFill="1" applyBorder="1" applyAlignment="1" applyProtection="1">
      <alignment horizontal="center" vertical="center" wrapText="1"/>
      <protection locked="0"/>
    </xf>
    <xf numFmtId="0" fontId="2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56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68" xfId="0" applyFont="1" applyFill="1" applyBorder="1" applyAlignment="1" applyProtection="1">
      <alignment horizontal="center" vertical="center" wrapText="1"/>
      <protection locked="0"/>
    </xf>
    <xf numFmtId="0" fontId="2" fillId="34" borderId="47" xfId="0" applyFont="1" applyFill="1" applyBorder="1" applyAlignment="1" applyProtection="1">
      <alignment horizontal="center" vertical="center" wrapText="1"/>
      <protection locked="0"/>
    </xf>
    <xf numFmtId="0" fontId="2" fillId="34" borderId="69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Continuous" vertical="center" wrapText="1"/>
      <protection locked="0"/>
    </xf>
    <xf numFmtId="0" fontId="2" fillId="34" borderId="53" xfId="0" applyFont="1" applyFill="1" applyBorder="1" applyAlignment="1" applyProtection="1">
      <alignment horizontal="centerContinuous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1" fillId="35" borderId="0" xfId="0" applyFont="1" applyFill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34" borderId="74" xfId="0" applyFont="1" applyFill="1" applyBorder="1" applyAlignment="1" applyProtection="1">
      <alignment horizontal="center" vertical="center" wrapText="1"/>
      <protection locked="0"/>
    </xf>
    <xf numFmtId="0" fontId="2" fillId="34" borderId="75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2" fontId="2" fillId="34" borderId="69" xfId="0" applyNumberFormat="1" applyFont="1" applyFill="1" applyBorder="1" applyAlignment="1">
      <alignment horizontal="center" vertical="center" wrapText="1"/>
    </xf>
    <xf numFmtId="2" fontId="2" fillId="34" borderId="67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/>
    </xf>
    <xf numFmtId="0" fontId="2" fillId="34" borderId="63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70" xfId="0" applyFont="1" applyFill="1" applyBorder="1" applyAlignment="1" applyProtection="1">
      <alignment horizontal="center" vertical="center" wrapText="1"/>
      <protection/>
    </xf>
    <xf numFmtId="0" fontId="2" fillId="34" borderId="72" xfId="0" applyFont="1" applyFill="1" applyBorder="1" applyAlignment="1" applyProtection="1">
      <alignment horizontal="center" vertical="center" wrapText="1"/>
      <protection/>
    </xf>
    <xf numFmtId="0" fontId="2" fillId="34" borderId="76" xfId="0" applyFont="1" applyFill="1" applyBorder="1" applyAlignment="1" applyProtection="1">
      <alignment horizontal="center" vertical="center" wrapText="1"/>
      <protection/>
    </xf>
    <xf numFmtId="0" fontId="6" fillId="34" borderId="77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" fillId="0" borderId="76" xfId="0" applyFont="1" applyBorder="1" applyAlignment="1" applyProtection="1">
      <alignment horizontal="center" vertical="center" wrapText="1"/>
      <protection/>
    </xf>
    <xf numFmtId="9" fontId="2" fillId="34" borderId="36" xfId="60" applyFont="1" applyFill="1" applyBorder="1" applyAlignment="1" applyProtection="1">
      <alignment horizontal="center" vertical="center" wrapText="1"/>
      <protection/>
    </xf>
    <xf numFmtId="0" fontId="2" fillId="34" borderId="78" xfId="0" applyFont="1" applyFill="1" applyBorder="1" applyAlignment="1" applyProtection="1">
      <alignment horizontal="center" vertical="center"/>
      <protection locked="0"/>
    </xf>
    <xf numFmtId="0" fontId="2" fillId="34" borderId="67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9" fontId="6" fillId="34" borderId="47" xfId="60" applyFont="1" applyFill="1" applyBorder="1" applyAlignment="1">
      <alignment horizontal="center" vertical="center" wrapText="1"/>
    </xf>
    <xf numFmtId="9" fontId="6" fillId="34" borderId="49" xfId="60" applyFont="1" applyFill="1" applyBorder="1" applyAlignment="1">
      <alignment horizontal="center" vertical="center" wrapText="1"/>
    </xf>
    <xf numFmtId="9" fontId="6" fillId="34" borderId="36" xfId="60" applyFont="1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9" fontId="2" fillId="34" borderId="73" xfId="60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34" borderId="71" xfId="0" applyNumberFormat="1" applyFont="1" applyFill="1" applyBorder="1" applyAlignment="1">
      <alignment horizontal="center" vertical="center" wrapText="1"/>
    </xf>
    <xf numFmtId="2" fontId="2" fillId="34" borderId="68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0" fontId="2" fillId="34" borderId="7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33" borderId="80" xfId="0" applyFont="1" applyFill="1" applyBorder="1" applyAlignment="1">
      <alignment horizontal="centerContinuous" vertical="center" wrapText="1"/>
    </xf>
    <xf numFmtId="0" fontId="0" fillId="33" borderId="8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48" xfId="0" applyBorder="1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8" fillId="37" borderId="64" xfId="0" applyFont="1" applyFill="1" applyBorder="1" applyAlignment="1" applyProtection="1">
      <alignment/>
      <protection locked="0"/>
    </xf>
    <xf numFmtId="0" fontId="7" fillId="0" borderId="64" xfId="0" applyFont="1" applyFill="1" applyBorder="1" applyAlignment="1" applyProtection="1">
      <alignment/>
      <protection locked="0"/>
    </xf>
    <xf numFmtId="0" fontId="28" fillId="37" borderId="64" xfId="33" applyNumberFormat="1" applyFont="1" applyFill="1" applyBorder="1" applyAlignment="1" applyProtection="1">
      <alignment horizontal="right" vertical="center" wrapText="1"/>
      <protection/>
    </xf>
    <xf numFmtId="49" fontId="7" fillId="0" borderId="64" xfId="0" applyNumberFormat="1" applyFont="1" applyFill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wrapText="1"/>
      <protection locked="0"/>
    </xf>
    <xf numFmtId="0" fontId="7" fillId="0" borderId="64" xfId="0" applyNumberFormat="1" applyFont="1" applyFill="1" applyBorder="1" applyAlignment="1" applyProtection="1">
      <alignment/>
      <protection locked="0"/>
    </xf>
    <xf numFmtId="49" fontId="7" fillId="0" borderId="64" xfId="0" applyNumberFormat="1" applyFont="1" applyFill="1" applyBorder="1" applyAlignment="1" applyProtection="1">
      <alignment horizontal="center"/>
      <protection/>
    </xf>
    <xf numFmtId="0" fontId="7" fillId="0" borderId="64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0" fontId="7" fillId="0" borderId="64" xfId="33" applyFont="1" applyFill="1" applyBorder="1" applyAlignment="1" applyProtection="1">
      <alignment horizontal="center" vertical="center"/>
      <protection/>
    </xf>
    <xf numFmtId="0" fontId="7" fillId="0" borderId="64" xfId="33" applyNumberFormat="1" applyFont="1" applyFill="1" applyBorder="1" applyAlignment="1" applyProtection="1">
      <alignment horizontal="center" vertical="center"/>
      <protection/>
    </xf>
    <xf numFmtId="0" fontId="7" fillId="0" borderId="64" xfId="3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28" fillId="37" borderId="64" xfId="33" applyFont="1" applyFill="1" applyBorder="1" applyAlignment="1" applyProtection="1">
      <alignment horizontal="center" vertical="center"/>
      <protection/>
    </xf>
    <xf numFmtId="0" fontId="7" fillId="0" borderId="64" xfId="33" applyNumberFormat="1" applyFont="1" applyFill="1" applyBorder="1" applyAlignment="1" applyProtection="1">
      <alignment horizontal="center" vertical="center" textRotation="90"/>
      <protection/>
    </xf>
    <xf numFmtId="0" fontId="7" fillId="0" borderId="64" xfId="33" applyNumberFormat="1" applyFont="1" applyFill="1" applyBorder="1" applyAlignment="1" applyProtection="1">
      <alignment horizontal="center" vertical="center" textRotation="90" wrapText="1"/>
      <protection/>
    </xf>
    <xf numFmtId="0" fontId="28" fillId="37" borderId="64" xfId="33" applyNumberFormat="1" applyFont="1" applyFill="1" applyBorder="1" applyAlignment="1" applyProtection="1">
      <alignment horizontal="center" vertical="center" textRotation="90"/>
      <protection/>
    </xf>
    <xf numFmtId="0" fontId="28" fillId="37" borderId="64" xfId="33" applyFont="1" applyFill="1" applyBorder="1" applyAlignment="1" applyProtection="1">
      <alignment horizontal="center" vertical="center" wrapText="1"/>
      <protection/>
    </xf>
    <xf numFmtId="0" fontId="7" fillId="0" borderId="64" xfId="33" applyFont="1" applyFill="1" applyBorder="1" applyAlignment="1" applyProtection="1">
      <alignment horizontal="center" vertical="center"/>
      <protection/>
    </xf>
    <xf numFmtId="0" fontId="7" fillId="0" borderId="64" xfId="33" applyFont="1" applyFill="1" applyBorder="1" applyAlignment="1" applyProtection="1">
      <alignment horizontal="center" vertical="center" wrapText="1"/>
      <protection/>
    </xf>
    <xf numFmtId="0" fontId="7" fillId="0" borderId="65" xfId="0" applyNumberFormat="1" applyFont="1" applyFill="1" applyBorder="1" applyAlignment="1" applyProtection="1">
      <alignment horizontal="center" textRotation="90"/>
      <protection/>
    </xf>
    <xf numFmtId="0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8" fillId="37" borderId="64" xfId="33" applyNumberFormat="1" applyFont="1" applyFill="1" applyBorder="1" applyAlignment="1" applyProtection="1">
      <alignment horizontal="center" vertical="center" textRotation="90"/>
      <protection/>
    </xf>
    <xf numFmtId="0" fontId="7" fillId="0" borderId="64" xfId="33" applyNumberFormat="1" applyFont="1" applyFill="1" applyBorder="1" applyAlignment="1" applyProtection="1">
      <alignment horizontal="center" vertical="center"/>
      <protection/>
    </xf>
    <xf numFmtId="0" fontId="28" fillId="37" borderId="64" xfId="33" applyNumberFormat="1" applyFont="1" applyFill="1" applyBorder="1" applyAlignment="1" applyProtection="1">
      <alignment horizontal="center" vertical="center" textRotation="90" wrapText="1"/>
      <protection/>
    </xf>
    <xf numFmtId="0" fontId="7" fillId="0" borderId="64" xfId="33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9" xfId="0" applyNumberFormat="1" applyFont="1" applyFill="1" applyBorder="1" applyAlignment="1" applyProtection="1">
      <alignment horizontal="center" textRotation="90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/>
      <protection/>
    </xf>
    <xf numFmtId="1" fontId="28" fillId="0" borderId="64" xfId="0" applyNumberFormat="1" applyFont="1" applyFill="1" applyBorder="1" applyAlignment="1" applyProtection="1">
      <alignment/>
      <protection/>
    </xf>
    <xf numFmtId="49" fontId="7" fillId="0" borderId="64" xfId="0" applyNumberFormat="1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64" xfId="0" applyNumberFormat="1" applyFont="1" applyFill="1" applyBorder="1" applyAlignment="1" applyProtection="1">
      <alignment/>
      <protection locked="0"/>
    </xf>
    <xf numFmtId="49" fontId="7" fillId="37" borderId="64" xfId="0" applyNumberFormat="1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64" xfId="0" applyFont="1" applyBorder="1" applyAlignment="1" applyProtection="1">
      <alignment vertical="top" wrapText="1"/>
      <protection/>
    </xf>
    <xf numFmtId="1" fontId="7" fillId="0" borderId="64" xfId="0" applyNumberFormat="1" applyFont="1" applyFill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49" fontId="7" fillId="0" borderId="64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0" fontId="7" fillId="0" borderId="64" xfId="0" applyFont="1" applyBorder="1" applyAlignment="1" applyProtection="1">
      <alignment vertical="justify"/>
      <protection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1" fontId="7" fillId="0" borderId="64" xfId="0" applyNumberFormat="1" applyFont="1" applyFill="1" applyBorder="1" applyAlignment="1" applyProtection="1">
      <alignment/>
      <protection locked="0"/>
    </xf>
    <xf numFmtId="0" fontId="7" fillId="0" borderId="64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1" fontId="28" fillId="37" borderId="24" xfId="0" applyNumberFormat="1" applyFont="1" applyFill="1" applyBorder="1" applyAlignment="1" applyProtection="1">
      <alignment/>
      <protection/>
    </xf>
    <xf numFmtId="1" fontId="28" fillId="37" borderId="25" xfId="0" applyNumberFormat="1" applyFont="1" applyFill="1" applyBorder="1" applyAlignment="1" applyProtection="1">
      <alignment/>
      <protection/>
    </xf>
    <xf numFmtId="49" fontId="7" fillId="38" borderId="27" xfId="0" applyNumberFormat="1" applyFont="1" applyFill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/>
      <protection/>
    </xf>
    <xf numFmtId="1" fontId="7" fillId="0" borderId="53" xfId="0" applyNumberFormat="1" applyFont="1" applyFill="1" applyBorder="1" applyAlignment="1" applyProtection="1">
      <alignment/>
      <protection locked="0"/>
    </xf>
    <xf numFmtId="1" fontId="28" fillId="37" borderId="33" xfId="0" applyNumberFormat="1" applyFont="1" applyFill="1" applyBorder="1" applyAlignment="1" applyProtection="1">
      <alignment/>
      <protection/>
    </xf>
    <xf numFmtId="1" fontId="7" fillId="0" borderId="34" xfId="0" applyNumberFormat="1" applyFont="1" applyFill="1" applyBorder="1" applyAlignment="1" applyProtection="1">
      <alignment/>
      <protection locked="0"/>
    </xf>
    <xf numFmtId="1" fontId="7" fillId="0" borderId="39" xfId="0" applyNumberFormat="1" applyFont="1" applyFill="1" applyBorder="1" applyAlignment="1" applyProtection="1">
      <alignment/>
      <protection locked="0"/>
    </xf>
    <xf numFmtId="1" fontId="28" fillId="37" borderId="28" xfId="0" applyNumberFormat="1" applyFont="1" applyFill="1" applyBorder="1" applyAlignment="1" applyProtection="1">
      <alignment/>
      <protection/>
    </xf>
    <xf numFmtId="1" fontId="28" fillId="37" borderId="73" xfId="0" applyNumberFormat="1" applyFont="1" applyFill="1" applyBorder="1" applyAlignment="1" applyProtection="1">
      <alignment/>
      <protection/>
    </xf>
    <xf numFmtId="1" fontId="7" fillId="0" borderId="28" xfId="0" applyNumberFormat="1" applyFont="1" applyFill="1" applyBorder="1" applyAlignment="1" applyProtection="1">
      <alignment/>
      <protection locked="0"/>
    </xf>
    <xf numFmtId="49" fontId="7" fillId="37" borderId="34" xfId="0" applyNumberFormat="1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/>
      <protection/>
    </xf>
    <xf numFmtId="1" fontId="7" fillId="0" borderId="67" xfId="0" applyNumberFormat="1" applyFont="1" applyFill="1" applyBorder="1" applyAlignment="1" applyProtection="1">
      <alignment/>
      <protection locked="0"/>
    </xf>
    <xf numFmtId="1" fontId="28" fillId="37" borderId="38" xfId="0" applyNumberFormat="1" applyFont="1" applyFill="1" applyBorder="1" applyAlignment="1" applyProtection="1">
      <alignment/>
      <protection/>
    </xf>
    <xf numFmtId="1" fontId="7" fillId="0" borderId="49" xfId="0" applyNumberFormat="1" applyFont="1" applyFill="1" applyBorder="1" applyAlignment="1" applyProtection="1">
      <alignment/>
      <protection locked="0"/>
    </xf>
    <xf numFmtId="1" fontId="28" fillId="37" borderId="63" xfId="0" applyNumberFormat="1" applyFont="1" applyFill="1" applyBorder="1" applyAlignment="1" applyProtection="1">
      <alignment/>
      <protection/>
    </xf>
    <xf numFmtId="1" fontId="28" fillId="37" borderId="59" xfId="0" applyNumberFormat="1" applyFont="1" applyFill="1" applyBorder="1" applyAlignment="1" applyProtection="1">
      <alignment/>
      <protection/>
    </xf>
    <xf numFmtId="49" fontId="7" fillId="0" borderId="49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/>
      <protection/>
    </xf>
    <xf numFmtId="49" fontId="7" fillId="0" borderId="52" xfId="0" applyNumberFormat="1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/>
      <protection/>
    </xf>
    <xf numFmtId="1" fontId="7" fillId="0" borderId="78" xfId="0" applyNumberFormat="1" applyFont="1" applyFill="1" applyBorder="1" applyAlignment="1" applyProtection="1">
      <alignment/>
      <protection locked="0"/>
    </xf>
    <xf numFmtId="1" fontId="28" fillId="37" borderId="50" xfId="0" applyNumberFormat="1" applyFont="1" applyFill="1" applyBorder="1" applyAlignment="1" applyProtection="1">
      <alignment/>
      <protection/>
    </xf>
    <xf numFmtId="1" fontId="7" fillId="0" borderId="52" xfId="0" applyNumberFormat="1" applyFont="1" applyFill="1" applyBorder="1" applyAlignment="1" applyProtection="1">
      <alignment/>
      <protection locked="0"/>
    </xf>
    <xf numFmtId="1" fontId="7" fillId="0" borderId="65" xfId="0" applyNumberFormat="1" applyFont="1" applyFill="1" applyBorder="1" applyAlignment="1" applyProtection="1">
      <alignment/>
      <protection locked="0"/>
    </xf>
    <xf numFmtId="1" fontId="28" fillId="37" borderId="77" xfId="0" applyNumberFormat="1" applyFont="1" applyFill="1" applyBorder="1" applyAlignment="1" applyProtection="1">
      <alignment/>
      <protection/>
    </xf>
    <xf numFmtId="1" fontId="28" fillId="37" borderId="74" xfId="0" applyNumberFormat="1" applyFont="1" applyFill="1" applyBorder="1" applyAlignment="1" applyProtection="1">
      <alignment/>
      <protection/>
    </xf>
    <xf numFmtId="1" fontId="7" fillId="0" borderId="43" xfId="0" applyNumberFormat="1" applyFont="1" applyFill="1" applyBorder="1" applyAlignment="1" applyProtection="1">
      <alignment/>
      <protection locked="0"/>
    </xf>
    <xf numFmtId="1" fontId="7" fillId="0" borderId="57" xfId="0" applyNumberFormat="1" applyFont="1" applyFill="1" applyBorder="1" applyAlignment="1" applyProtection="1">
      <alignment/>
      <protection locked="0"/>
    </xf>
    <xf numFmtId="49" fontId="7" fillId="37" borderId="52" xfId="0" applyNumberFormat="1" applyFont="1" applyFill="1" applyBorder="1" applyAlignment="1" applyProtection="1">
      <alignment horizontal="center"/>
      <protection/>
    </xf>
    <xf numFmtId="1" fontId="28" fillId="37" borderId="80" xfId="0" applyNumberFormat="1" applyFont="1" applyFill="1" applyBorder="1" applyAlignment="1" applyProtection="1">
      <alignment/>
      <protection/>
    </xf>
    <xf numFmtId="1" fontId="28" fillId="37" borderId="83" xfId="0" applyNumberFormat="1" applyFont="1" applyFill="1" applyBorder="1" applyAlignment="1" applyProtection="1">
      <alignment/>
      <protection/>
    </xf>
    <xf numFmtId="49" fontId="7" fillId="37" borderId="27" xfId="0" applyNumberFormat="1" applyFont="1" applyFill="1" applyBorder="1" applyAlignment="1" applyProtection="1">
      <alignment horizontal="center"/>
      <protection/>
    </xf>
    <xf numFmtId="1" fontId="28" fillId="37" borderId="35" xfId="0" applyNumberFormat="1" applyFont="1" applyFill="1" applyBorder="1" applyAlignment="1" applyProtection="1">
      <alignment/>
      <protection/>
    </xf>
    <xf numFmtId="49" fontId="7" fillId="39" borderId="34" xfId="0" applyNumberFormat="1" applyFont="1" applyFill="1" applyBorder="1" applyAlignment="1" applyProtection="1">
      <alignment horizontal="center"/>
      <protection/>
    </xf>
    <xf numFmtId="49" fontId="7" fillId="39" borderId="49" xfId="0" applyNumberFormat="1" applyFont="1" applyFill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/>
      <protection/>
    </xf>
    <xf numFmtId="49" fontId="7" fillId="39" borderId="52" xfId="0" applyNumberFormat="1" applyFont="1" applyFill="1" applyBorder="1" applyAlignment="1" applyProtection="1">
      <alignment horizontal="center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1" fontId="7" fillId="0" borderId="66" xfId="0" applyNumberFormat="1" applyFont="1" applyFill="1" applyBorder="1" applyAlignment="1" applyProtection="1">
      <alignment/>
      <protection locked="0"/>
    </xf>
    <xf numFmtId="1" fontId="28" fillId="37" borderId="37" xfId="0" applyNumberFormat="1" applyFont="1" applyFill="1" applyBorder="1" applyAlignment="1" applyProtection="1">
      <alignment/>
      <protection/>
    </xf>
    <xf numFmtId="1" fontId="7" fillId="0" borderId="23" xfId="0" applyNumberFormat="1" applyFont="1" applyFill="1" applyBorder="1" applyAlignment="1" applyProtection="1">
      <alignment/>
      <protection locked="0"/>
    </xf>
    <xf numFmtId="1" fontId="7" fillId="0" borderId="22" xfId="0" applyNumberFormat="1" applyFont="1" applyFill="1" applyBorder="1" applyAlignment="1" applyProtection="1">
      <alignment/>
      <protection locked="0"/>
    </xf>
    <xf numFmtId="1" fontId="28" fillId="37" borderId="61" xfId="0" applyNumberFormat="1" applyFont="1" applyFill="1" applyBorder="1" applyAlignment="1" applyProtection="1">
      <alignment/>
      <protection/>
    </xf>
    <xf numFmtId="1" fontId="28" fillId="37" borderId="58" xfId="0" applyNumberFormat="1" applyFont="1" applyFill="1" applyBorder="1" applyAlignment="1" applyProtection="1">
      <alignment/>
      <protection/>
    </xf>
    <xf numFmtId="1" fontId="7" fillId="0" borderId="21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 vertical="justify"/>
      <protection/>
    </xf>
    <xf numFmtId="0" fontId="7" fillId="0" borderId="27" xfId="0" applyFont="1" applyFill="1" applyBorder="1" applyAlignment="1" applyProtection="1">
      <alignment horizontal="center" vertical="justify"/>
      <protection/>
    </xf>
    <xf numFmtId="0" fontId="7" fillId="0" borderId="26" xfId="0" applyFont="1" applyFill="1" applyBorder="1" applyAlignment="1" applyProtection="1">
      <alignment horizontal="center" vertical="justify"/>
      <protection/>
    </xf>
    <xf numFmtId="0" fontId="7" fillId="0" borderId="25" xfId="0" applyFont="1" applyFill="1" applyBorder="1" applyAlignment="1" applyProtection="1">
      <alignment horizontal="center" vertical="justify"/>
      <protection/>
    </xf>
    <xf numFmtId="0" fontId="7" fillId="0" borderId="42" xfId="0" applyFont="1" applyBorder="1" applyAlignment="1" applyProtection="1">
      <alignment horizontal="center" vertical="justify"/>
      <protection/>
    </xf>
    <xf numFmtId="0" fontId="7" fillId="0" borderId="8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 vertical="center" textRotation="90" wrapText="1"/>
      <protection/>
    </xf>
    <xf numFmtId="0" fontId="28" fillId="0" borderId="33" xfId="0" applyFont="1" applyBorder="1" applyAlignment="1" applyProtection="1">
      <alignment horizontal="center" vertical="center" textRotation="90" wrapText="1"/>
      <protection/>
    </xf>
    <xf numFmtId="0" fontId="7" fillId="0" borderId="42" xfId="0" applyFont="1" applyBorder="1" applyAlignment="1" applyProtection="1">
      <alignment horizontal="center" vertical="center" textRotation="90" wrapText="1"/>
      <protection/>
    </xf>
    <xf numFmtId="0" fontId="7" fillId="0" borderId="41" xfId="0" applyFont="1" applyBorder="1" applyAlignment="1" applyProtection="1">
      <alignment horizontal="center" vertical="center" textRotation="90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28" fillId="35" borderId="82" xfId="0" applyFont="1" applyFill="1" applyBorder="1" applyAlignment="1" applyProtection="1">
      <alignment horizontal="center" vertical="center" textRotation="90" wrapText="1"/>
      <protection/>
    </xf>
    <xf numFmtId="0" fontId="28" fillId="35" borderId="41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 vertical="center" textRotation="90" wrapText="1"/>
      <protection/>
    </xf>
    <xf numFmtId="0" fontId="7" fillId="0" borderId="82" xfId="0" applyFont="1" applyBorder="1" applyAlignment="1" applyProtection="1">
      <alignment horizontal="center" vertical="center" textRotation="90" wrapText="1"/>
      <protection/>
    </xf>
    <xf numFmtId="0" fontId="7" fillId="0" borderId="82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28" fillId="0" borderId="38" xfId="0" applyFont="1" applyBorder="1" applyAlignment="1" applyProtection="1">
      <alignment horizontal="center" vertical="center" textRotation="90" wrapText="1"/>
      <protection/>
    </xf>
    <xf numFmtId="0" fontId="7" fillId="0" borderId="56" xfId="0" applyFont="1" applyBorder="1" applyAlignment="1" applyProtection="1">
      <alignment horizontal="center" vertical="center" textRotation="90" wrapText="1"/>
      <protection/>
    </xf>
    <xf numFmtId="0" fontId="7" fillId="0" borderId="43" xfId="0" applyFont="1" applyBorder="1" applyAlignment="1" applyProtection="1">
      <alignment horizontal="center" vertical="center" textRotation="90" wrapText="1"/>
      <protection/>
    </xf>
    <xf numFmtId="0" fontId="7" fillId="0" borderId="43" xfId="0" applyFont="1" applyFill="1" applyBorder="1" applyAlignment="1" applyProtection="1">
      <alignment horizontal="center" vertical="center" textRotation="90" wrapText="1"/>
      <protection/>
    </xf>
    <xf numFmtId="0" fontId="28" fillId="35" borderId="57" xfId="0" applyFont="1" applyFill="1" applyBorder="1" applyAlignment="1" applyProtection="1">
      <alignment horizontal="center" vertical="center" textRotation="90" wrapText="1"/>
      <protection/>
    </xf>
    <xf numFmtId="0" fontId="28" fillId="35" borderId="43" xfId="0" applyFont="1" applyFill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 vertical="center" textRotation="90" wrapText="1"/>
      <protection/>
    </xf>
    <xf numFmtId="0" fontId="7" fillId="0" borderId="57" xfId="0" applyFont="1" applyBorder="1" applyAlignment="1" applyProtection="1">
      <alignment horizontal="center" vertical="center" textRotation="90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textRotation="90" wrapText="1"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28" fillId="0" borderId="67" xfId="0" applyFont="1" applyBorder="1" applyAlignment="1" applyProtection="1">
      <alignment horizontal="center" vertical="center" wrapText="1"/>
      <protection locked="0"/>
    </xf>
    <xf numFmtId="0" fontId="28" fillId="0" borderId="59" xfId="0" applyFont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28" fillId="35" borderId="28" xfId="0" applyFont="1" applyFill="1" applyBorder="1" applyAlignment="1" applyProtection="1">
      <alignment horizontal="center" vertical="center" textRotation="90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28" fillId="0" borderId="37" xfId="0" applyFont="1" applyBorder="1" applyAlignment="1" applyProtection="1">
      <alignment horizontal="center" vertical="center" textRotation="90" wrapText="1"/>
      <protection/>
    </xf>
    <xf numFmtId="0" fontId="28" fillId="0" borderId="69" xfId="0" applyFont="1" applyBorder="1" applyAlignment="1" applyProtection="1">
      <alignment horizontal="center" vertical="center" wrapText="1"/>
      <protection/>
    </xf>
    <xf numFmtId="0" fontId="28" fillId="0" borderId="70" xfId="0" applyFont="1" applyBorder="1" applyAlignment="1" applyProtection="1">
      <alignment horizontal="center" vertical="center" wrapText="1"/>
      <protection/>
    </xf>
    <xf numFmtId="0" fontId="28" fillId="0" borderId="71" xfId="0" applyFont="1" applyBorder="1" applyAlignment="1" applyProtection="1">
      <alignment horizontal="center" vertical="center" wrapText="1"/>
      <protection/>
    </xf>
    <xf numFmtId="0" fontId="28" fillId="35" borderId="22" xfId="0" applyFont="1" applyFill="1" applyBorder="1" applyAlignment="1" applyProtection="1">
      <alignment horizontal="center" vertical="center" textRotation="90" wrapText="1"/>
      <protection/>
    </xf>
    <xf numFmtId="0" fontId="7" fillId="0" borderId="66" xfId="0" applyFont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textRotation="90" wrapText="1"/>
      <protection/>
    </xf>
    <xf numFmtId="0" fontId="7" fillId="0" borderId="21" xfId="0" applyFont="1" applyBorder="1" applyAlignment="1" applyProtection="1">
      <alignment horizontal="center" vertical="center" textRotation="90" wrapText="1"/>
      <protection/>
    </xf>
    <xf numFmtId="0" fontId="7" fillId="0" borderId="23" xfId="0" applyFont="1" applyBorder="1" applyAlignment="1" applyProtection="1">
      <alignment horizontal="center" vertical="center" textRotation="90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 locked="0"/>
    </xf>
    <xf numFmtId="0" fontId="29" fillId="36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justify"/>
      <protection/>
    </xf>
    <xf numFmtId="0" fontId="0" fillId="0" borderId="64" xfId="0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/>
      <protection/>
    </xf>
    <xf numFmtId="1" fontId="3" fillId="0" borderId="64" xfId="0" applyNumberFormat="1" applyFont="1" applyBorder="1" applyAlignment="1" applyProtection="1">
      <alignment horizontal="right"/>
      <protection locked="0"/>
    </xf>
    <xf numFmtId="0" fontId="0" fillId="0" borderId="64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right"/>
      <protection/>
    </xf>
    <xf numFmtId="0" fontId="0" fillId="0" borderId="72" xfId="0" applyFont="1" applyBorder="1" applyAlignment="1" applyProtection="1">
      <alignment horizontal="right"/>
      <protection/>
    </xf>
    <xf numFmtId="0" fontId="0" fillId="0" borderId="59" xfId="0" applyFont="1" applyBorder="1" applyAlignment="1" applyProtection="1">
      <alignment horizontal="right"/>
      <protection/>
    </xf>
    <xf numFmtId="1" fontId="3" fillId="0" borderId="64" xfId="0" applyNumberFormat="1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 horizontal="center"/>
      <protection/>
    </xf>
    <xf numFmtId="1" fontId="3" fillId="0" borderId="39" xfId="0" applyNumberFormat="1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/>
      <protection/>
    </xf>
    <xf numFmtId="1" fontId="3" fillId="0" borderId="64" xfId="0" applyNumberFormat="1" applyFont="1" applyBorder="1" applyAlignment="1" applyProtection="1">
      <alignment horizontal="right" vertical="justify"/>
      <protection locked="0"/>
    </xf>
    <xf numFmtId="0" fontId="0" fillId="0" borderId="64" xfId="0" applyFont="1" applyBorder="1" applyAlignment="1" applyProtection="1">
      <alignment horizontal="center" vertical="justify"/>
      <protection/>
    </xf>
    <xf numFmtId="0" fontId="0" fillId="0" borderId="48" xfId="0" applyFont="1" applyBorder="1" applyAlignment="1" applyProtection="1">
      <alignment horizontal="left" vertical="justify"/>
      <protection/>
    </xf>
    <xf numFmtId="0" fontId="0" fillId="0" borderId="72" xfId="0" applyFont="1" applyBorder="1" applyAlignment="1" applyProtection="1">
      <alignment horizontal="left" vertical="justify"/>
      <protection/>
    </xf>
    <xf numFmtId="0" fontId="0" fillId="0" borderId="59" xfId="0" applyFont="1" applyBorder="1" applyAlignment="1" applyProtection="1">
      <alignment horizontal="left" vertical="justify"/>
      <protection/>
    </xf>
    <xf numFmtId="1" fontId="3" fillId="0" borderId="64" xfId="0" applyNumberFormat="1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 horizontal="center" vertical="justify" wrapText="1"/>
      <protection/>
    </xf>
    <xf numFmtId="0" fontId="3" fillId="0" borderId="72" xfId="0" applyFont="1" applyBorder="1" applyAlignment="1" applyProtection="1">
      <alignment horizontal="center" vertical="justify" wrapText="1"/>
      <protection/>
    </xf>
    <xf numFmtId="0" fontId="3" fillId="0" borderId="59" xfId="0" applyFont="1" applyBorder="1" applyAlignment="1" applyProtection="1">
      <alignment horizontal="center" vertical="justify" wrapText="1"/>
      <protection/>
    </xf>
    <xf numFmtId="0" fontId="3" fillId="0" borderId="64" xfId="0" applyFont="1" applyBorder="1" applyAlignment="1" applyProtection="1">
      <alignment horizontal="center"/>
      <protection/>
    </xf>
    <xf numFmtId="0" fontId="3" fillId="0" borderId="7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1" fontId="3" fillId="37" borderId="29" xfId="0" applyNumberFormat="1" applyFont="1" applyFill="1" applyBorder="1" applyAlignment="1" applyProtection="1">
      <alignment/>
      <protection/>
    </xf>
    <xf numFmtId="49" fontId="3" fillId="0" borderId="60" xfId="0" applyNumberFormat="1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/>
    </xf>
    <xf numFmtId="1" fontId="0" fillId="0" borderId="49" xfId="0" applyNumberFormat="1" applyFont="1" applyFill="1" applyBorder="1" applyAlignment="1" applyProtection="1">
      <alignment/>
      <protection locked="0"/>
    </xf>
    <xf numFmtId="1" fontId="0" fillId="0" borderId="64" xfId="0" applyNumberFormat="1" applyFont="1" applyFill="1" applyBorder="1" applyAlignment="1" applyProtection="1">
      <alignment/>
      <protection locked="0"/>
    </xf>
    <xf numFmtId="1" fontId="0" fillId="0" borderId="63" xfId="0" applyNumberFormat="1" applyFont="1" applyFill="1" applyBorder="1" applyAlignment="1" applyProtection="1">
      <alignment/>
      <protection locked="0"/>
    </xf>
    <xf numFmtId="1" fontId="3" fillId="37" borderId="59" xfId="0" applyNumberFormat="1" applyFont="1" applyFill="1" applyBorder="1" applyAlignment="1" applyProtection="1">
      <alignment/>
      <protection/>
    </xf>
    <xf numFmtId="1" fontId="3" fillId="37" borderId="72" xfId="0" applyNumberFormat="1" applyFont="1" applyFill="1" applyBorder="1" applyAlignment="1" applyProtection="1">
      <alignment/>
      <protection/>
    </xf>
    <xf numFmtId="1" fontId="3" fillId="37" borderId="48" xfId="0" applyNumberFormat="1" applyFont="1" applyFill="1" applyBorder="1" applyAlignment="1" applyProtection="1">
      <alignment horizontal="right"/>
      <protection/>
    </xf>
    <xf numFmtId="1" fontId="3" fillId="37" borderId="49" xfId="0" applyNumberFormat="1" applyFont="1" applyFill="1" applyBorder="1" applyAlignment="1" applyProtection="1">
      <alignment horizontal="right"/>
      <protection/>
    </xf>
    <xf numFmtId="49" fontId="0" fillId="0" borderId="59" xfId="0" applyNumberFormat="1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49" xfId="0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72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 vertical="center" textRotation="90" wrapText="1"/>
      <protection/>
    </xf>
    <xf numFmtId="0" fontId="0" fillId="0" borderId="64" xfId="0" applyFont="1" applyBorder="1" applyAlignment="1" applyProtection="1">
      <alignment horizontal="center" vertical="center" textRotation="90" wrapText="1"/>
      <protection/>
    </xf>
    <xf numFmtId="0" fontId="0" fillId="0" borderId="63" xfId="0" applyFont="1" applyBorder="1" applyAlignment="1" applyProtection="1">
      <alignment horizontal="center" vertical="center" textRotation="90" wrapText="1"/>
      <protection/>
    </xf>
    <xf numFmtId="0" fontId="0" fillId="0" borderId="59" xfId="0" applyFont="1" applyBorder="1" applyAlignment="1" applyProtection="1">
      <alignment horizontal="center" vertical="center" textRotation="90" wrapText="1"/>
      <protection/>
    </xf>
    <xf numFmtId="0" fontId="0" fillId="0" borderId="72" xfId="0" applyFont="1" applyBorder="1" applyAlignment="1" applyProtection="1">
      <alignment horizontal="center" vertical="center" textRotation="90" wrapText="1"/>
      <protection/>
    </xf>
    <xf numFmtId="0" fontId="3" fillId="35" borderId="48" xfId="0" applyFont="1" applyFill="1" applyBorder="1" applyAlignment="1" applyProtection="1">
      <alignment horizontal="center" vertical="center" textRotation="90" wrapText="1"/>
      <protection/>
    </xf>
    <xf numFmtId="0" fontId="3" fillId="35" borderId="49" xfId="0" applyFont="1" applyFill="1" applyBorder="1" applyAlignment="1" applyProtection="1">
      <alignment horizontal="center" vertical="center" textRotation="90" wrapText="1"/>
      <protection/>
    </xf>
    <xf numFmtId="0" fontId="0" fillId="0" borderId="64" xfId="0" applyFont="1" applyFill="1" applyBorder="1" applyAlignment="1" applyProtection="1">
      <alignment horizontal="center" vertical="center" textRotation="90" wrapText="1"/>
      <protection/>
    </xf>
    <xf numFmtId="0" fontId="0" fillId="0" borderId="74" xfId="0" applyFont="1" applyBorder="1" applyAlignment="1" applyProtection="1">
      <alignment horizontal="center" vertical="center" textRotation="90" wrapText="1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textRotation="90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textRotation="90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62" xfId="0" applyFont="1" applyFill="1" applyBorder="1" applyAlignment="1" applyProtection="1">
      <alignment horizontal="center" vertical="center" textRotation="90" wrapText="1"/>
      <protection/>
    </xf>
    <xf numFmtId="0" fontId="0" fillId="0" borderId="61" xfId="0" applyFont="1" applyBorder="1" applyAlignment="1" applyProtection="1">
      <alignment horizontal="center" vertical="center" textRotation="90" wrapText="1"/>
      <protection/>
    </xf>
    <xf numFmtId="0" fontId="0" fillId="0" borderId="85" xfId="0" applyFont="1" applyBorder="1" applyAlignment="1" applyProtection="1">
      <alignment horizontal="center" vertical="center" textRotation="90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5" fillId="36" borderId="0" xfId="0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7" fillId="38" borderId="64" xfId="0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 wrapText="1"/>
      <protection/>
    </xf>
    <xf numFmtId="0" fontId="28" fillId="0" borderId="0" xfId="0" applyFont="1" applyAlignment="1" applyProtection="1">
      <alignment/>
      <protection/>
    </xf>
    <xf numFmtId="1" fontId="3" fillId="0" borderId="65" xfId="0" applyNumberFormat="1" applyFont="1" applyFill="1" applyBorder="1" applyAlignment="1" applyProtection="1">
      <alignment horizontal="right" vertical="justify"/>
      <protection locked="0"/>
    </xf>
    <xf numFmtId="0" fontId="7" fillId="0" borderId="65" xfId="0" applyFont="1" applyBorder="1" applyAlignment="1" applyProtection="1">
      <alignment horizontal="right" vertical="justify"/>
      <protection/>
    </xf>
    <xf numFmtId="0" fontId="7" fillId="0" borderId="65" xfId="0" applyFont="1" applyBorder="1" applyAlignment="1" applyProtection="1">
      <alignment horizontal="left" vertical="distributed"/>
      <protection/>
    </xf>
    <xf numFmtId="1" fontId="3" fillId="0" borderId="39" xfId="0" applyNumberFormat="1" applyFont="1" applyFill="1" applyBorder="1" applyAlignment="1" applyProtection="1">
      <alignment horizontal="right" vertical="justify"/>
      <protection locked="0"/>
    </xf>
    <xf numFmtId="0" fontId="7" fillId="0" borderId="39" xfId="0" applyFont="1" applyBorder="1" applyAlignment="1" applyProtection="1">
      <alignment horizontal="right" vertical="justify"/>
      <protection/>
    </xf>
    <xf numFmtId="0" fontId="7" fillId="0" borderId="39" xfId="0" applyFont="1" applyBorder="1" applyAlignment="1" applyProtection="1">
      <alignment horizontal="left" vertical="distributed"/>
      <protection/>
    </xf>
    <xf numFmtId="1" fontId="3" fillId="0" borderId="64" xfId="0" applyNumberFormat="1" applyFont="1" applyFill="1" applyBorder="1" applyAlignment="1" applyProtection="1">
      <alignment/>
      <protection locked="0"/>
    </xf>
    <xf numFmtId="0" fontId="7" fillId="0" borderId="64" xfId="0" applyFont="1" applyFill="1" applyBorder="1" applyAlignment="1" applyProtection="1">
      <alignment/>
      <protection locked="0"/>
    </xf>
    <xf numFmtId="0" fontId="7" fillId="0" borderId="64" xfId="0" applyFont="1" applyBorder="1" applyAlignment="1" applyProtection="1">
      <alignment horizontal="justify"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/>
    </xf>
    <xf numFmtId="0" fontId="7" fillId="0" borderId="73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 locked="0"/>
    </xf>
    <xf numFmtId="0" fontId="7" fillId="38" borderId="64" xfId="0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1" fontId="0" fillId="0" borderId="36" xfId="0" applyNumberFormat="1" applyFont="1" applyFill="1" applyBorder="1" applyAlignment="1" applyProtection="1">
      <alignment/>
      <protection locked="0"/>
    </xf>
    <xf numFmtId="1" fontId="0" fillId="0" borderId="40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1" fontId="3" fillId="0" borderId="33" xfId="0" applyNumberFormat="1" applyFont="1" applyFill="1" applyBorder="1" applyAlignment="1" applyProtection="1">
      <alignment/>
      <protection/>
    </xf>
    <xf numFmtId="1" fontId="0" fillId="0" borderId="36" xfId="0" applyNumberFormat="1" applyFont="1" applyFill="1" applyBorder="1" applyAlignment="1" applyProtection="1">
      <alignment/>
      <protection locked="0"/>
    </xf>
    <xf numFmtId="1" fontId="0" fillId="0" borderId="60" xfId="0" applyNumberFormat="1" applyFont="1" applyFill="1" applyBorder="1" applyAlignment="1" applyProtection="1">
      <alignment vertical="top" wrapText="1"/>
      <protection locked="0"/>
    </xf>
    <xf numFmtId="1" fontId="0" fillId="0" borderId="40" xfId="0" applyNumberFormat="1" applyFont="1" applyFill="1" applyBorder="1" applyAlignment="1" applyProtection="1">
      <alignment vertical="top" wrapText="1"/>
      <protection locked="0"/>
    </xf>
    <xf numFmtId="1" fontId="3" fillId="0" borderId="29" xfId="0" applyNumberFormat="1" applyFont="1" applyFill="1" applyBorder="1" applyAlignment="1" applyProtection="1">
      <alignment vertical="top" wrapText="1"/>
      <protection/>
    </xf>
    <xf numFmtId="1" fontId="0" fillId="0" borderId="36" xfId="0" applyNumberFormat="1" applyFont="1" applyFill="1" applyBorder="1" applyAlignment="1" applyProtection="1">
      <alignment vertical="top" wrapText="1"/>
      <protection locked="0"/>
    </xf>
    <xf numFmtId="1" fontId="3" fillId="0" borderId="40" xfId="0" applyNumberFormat="1" applyFont="1" applyFill="1" applyBorder="1" applyAlignment="1" applyProtection="1">
      <alignment vertical="top" wrapText="1"/>
      <protection/>
    </xf>
    <xf numFmtId="1" fontId="0" fillId="0" borderId="29" xfId="0" applyNumberFormat="1" applyFont="1" applyFill="1" applyBorder="1" applyAlignment="1" applyProtection="1">
      <alignment vertical="top" wrapText="1"/>
      <protection locked="0"/>
    </xf>
    <xf numFmtId="49" fontId="7" fillId="0" borderId="36" xfId="0" applyNumberFormat="1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1" fontId="3" fillId="0" borderId="38" xfId="0" applyNumberFormat="1" applyFont="1" applyFill="1" applyBorder="1" applyAlignment="1" applyProtection="1">
      <alignment/>
      <protection/>
    </xf>
    <xf numFmtId="1" fontId="0" fillId="0" borderId="49" xfId="0" applyNumberFormat="1" applyFont="1" applyFill="1" applyBorder="1" applyAlignment="1" applyProtection="1">
      <alignment/>
      <protection locked="0"/>
    </xf>
    <xf numFmtId="1" fontId="0" fillId="0" borderId="59" xfId="0" applyNumberFormat="1" applyFont="1" applyFill="1" applyBorder="1" applyAlignment="1" applyProtection="1">
      <alignment vertical="top" wrapText="1"/>
      <protection locked="0"/>
    </xf>
    <xf numFmtId="1" fontId="0" fillId="0" borderId="64" xfId="0" applyNumberFormat="1" applyFont="1" applyFill="1" applyBorder="1" applyAlignment="1" applyProtection="1">
      <alignment vertical="top" wrapText="1"/>
      <protection locked="0"/>
    </xf>
    <xf numFmtId="1" fontId="3" fillId="0" borderId="63" xfId="0" applyNumberFormat="1" applyFont="1" applyFill="1" applyBorder="1" applyAlignment="1" applyProtection="1">
      <alignment vertical="top" wrapText="1"/>
      <protection/>
    </xf>
    <xf numFmtId="1" fontId="0" fillId="0" borderId="49" xfId="0" applyNumberFormat="1" applyFont="1" applyFill="1" applyBorder="1" applyAlignment="1" applyProtection="1">
      <alignment vertical="top" wrapText="1"/>
      <protection locked="0"/>
    </xf>
    <xf numFmtId="1" fontId="3" fillId="0" borderId="64" xfId="0" applyNumberFormat="1" applyFont="1" applyFill="1" applyBorder="1" applyAlignment="1" applyProtection="1">
      <alignment vertical="top" wrapText="1"/>
      <protection/>
    </xf>
    <xf numFmtId="1" fontId="0" fillId="0" borderId="63" xfId="0" applyNumberFormat="1" applyFont="1" applyFill="1" applyBorder="1" applyAlignment="1" applyProtection="1">
      <alignment vertical="top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1" fontId="0" fillId="0" borderId="52" xfId="0" applyNumberFormat="1" applyFont="1" applyFill="1" applyBorder="1" applyAlignment="1" applyProtection="1">
      <alignment/>
      <protection locked="0"/>
    </xf>
    <xf numFmtId="1" fontId="0" fillId="0" borderId="65" xfId="0" applyNumberFormat="1" applyFont="1" applyFill="1" applyBorder="1" applyAlignment="1" applyProtection="1">
      <alignment/>
      <protection locked="0"/>
    </xf>
    <xf numFmtId="1" fontId="0" fillId="0" borderId="77" xfId="0" applyNumberFormat="1" applyFont="1" applyFill="1" applyBorder="1" applyAlignment="1" applyProtection="1">
      <alignment/>
      <protection locked="0"/>
    </xf>
    <xf numFmtId="1" fontId="3" fillId="0" borderId="37" xfId="0" applyNumberFormat="1" applyFont="1" applyFill="1" applyBorder="1" applyAlignment="1" applyProtection="1">
      <alignment/>
      <protection/>
    </xf>
    <xf numFmtId="1" fontId="0" fillId="0" borderId="52" xfId="0" applyNumberFormat="1" applyFont="1" applyFill="1" applyBorder="1" applyAlignment="1" applyProtection="1">
      <alignment/>
      <protection locked="0"/>
    </xf>
    <xf numFmtId="1" fontId="0" fillId="0" borderId="74" xfId="0" applyNumberFormat="1" applyFont="1" applyFill="1" applyBorder="1" applyAlignment="1" applyProtection="1">
      <alignment vertical="top" wrapText="1"/>
      <protection locked="0"/>
    </xf>
    <xf numFmtId="1" fontId="0" fillId="0" borderId="65" xfId="0" applyNumberFormat="1" applyFont="1" applyFill="1" applyBorder="1" applyAlignment="1" applyProtection="1">
      <alignment vertical="top" wrapText="1"/>
      <protection locked="0"/>
    </xf>
    <xf numFmtId="1" fontId="0" fillId="0" borderId="52" xfId="0" applyNumberFormat="1" applyFont="1" applyFill="1" applyBorder="1" applyAlignment="1" applyProtection="1">
      <alignment vertical="top" wrapText="1"/>
      <protection locked="0"/>
    </xf>
    <xf numFmtId="1" fontId="3" fillId="0" borderId="65" xfId="0" applyNumberFormat="1" applyFont="1" applyFill="1" applyBorder="1" applyAlignment="1" applyProtection="1">
      <alignment vertical="top" wrapText="1"/>
      <protection/>
    </xf>
    <xf numFmtId="1" fontId="0" fillId="0" borderId="77" xfId="0" applyNumberFormat="1" applyFont="1" applyFill="1" applyBorder="1" applyAlignment="1" applyProtection="1">
      <alignment vertical="top" wrapText="1"/>
      <protection locked="0"/>
    </xf>
    <xf numFmtId="0" fontId="7" fillId="0" borderId="77" xfId="0" applyFont="1" applyBorder="1" applyAlignment="1" applyProtection="1">
      <alignment vertical="justify"/>
      <protection/>
    </xf>
    <xf numFmtId="1" fontId="3" fillId="0" borderId="24" xfId="0" applyNumberFormat="1" applyFont="1" applyFill="1" applyBorder="1" applyAlignment="1" applyProtection="1">
      <alignment vertical="top" wrapText="1"/>
      <protection/>
    </xf>
    <xf numFmtId="1" fontId="3" fillId="0" borderId="25" xfId="0" applyNumberFormat="1" applyFont="1" applyFill="1" applyBorder="1" applyAlignment="1" applyProtection="1">
      <alignment vertical="top" wrapText="1"/>
      <protection/>
    </xf>
    <xf numFmtId="49" fontId="7" fillId="0" borderId="27" xfId="0" applyNumberFormat="1" applyFont="1" applyBorder="1" applyAlignment="1" applyProtection="1">
      <alignment horizontal="center"/>
      <protection/>
    </xf>
    <xf numFmtId="1" fontId="0" fillId="0" borderId="35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 vertical="top" wrapText="1"/>
      <protection locked="0"/>
    </xf>
    <xf numFmtId="1" fontId="0" fillId="0" borderId="73" xfId="0" applyNumberFormat="1" applyFont="1" applyFill="1" applyBorder="1" applyAlignment="1" applyProtection="1">
      <alignment vertical="top" wrapText="1"/>
      <protection locked="0"/>
    </xf>
    <xf numFmtId="1" fontId="0" fillId="0" borderId="39" xfId="0" applyNumberFormat="1" applyFont="1" applyFill="1" applyBorder="1" applyAlignment="1" applyProtection="1">
      <alignment vertical="top" wrapText="1"/>
      <protection locked="0"/>
    </xf>
    <xf numFmtId="1" fontId="3" fillId="0" borderId="39" xfId="0" applyNumberFormat="1" applyFont="1" applyFill="1" applyBorder="1" applyAlignment="1" applyProtection="1">
      <alignment vertical="top" wrapText="1"/>
      <protection/>
    </xf>
    <xf numFmtId="1" fontId="0" fillId="0" borderId="28" xfId="0" applyNumberFormat="1" applyFont="1" applyFill="1" applyBorder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vertical="justify"/>
      <protection/>
    </xf>
    <xf numFmtId="1" fontId="0" fillId="0" borderId="38" xfId="0" applyNumberFormat="1" applyFont="1" applyFill="1" applyBorder="1" applyAlignment="1" applyProtection="1">
      <alignment/>
      <protection locked="0"/>
    </xf>
    <xf numFmtId="0" fontId="7" fillId="0" borderId="63" xfId="0" applyFont="1" applyBorder="1" applyAlignment="1" applyProtection="1">
      <alignment vertical="justify"/>
      <protection/>
    </xf>
    <xf numFmtId="49" fontId="7" fillId="37" borderId="49" xfId="0" applyNumberFormat="1" applyFont="1" applyFill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wrapText="1"/>
      <protection locked="0"/>
    </xf>
    <xf numFmtId="1" fontId="0" fillId="0" borderId="59" xfId="0" applyNumberFormat="1" applyFont="1" applyFill="1" applyBorder="1" applyAlignment="1" applyProtection="1">
      <alignment wrapText="1"/>
      <protection locked="0"/>
    </xf>
    <xf numFmtId="1" fontId="0" fillId="0" borderId="64" xfId="0" applyNumberFormat="1" applyFont="1" applyFill="1" applyBorder="1" applyAlignment="1" applyProtection="1">
      <alignment wrapText="1"/>
      <protection locked="0"/>
    </xf>
    <xf numFmtId="1" fontId="3" fillId="0" borderId="64" xfId="0" applyNumberFormat="1" applyFont="1" applyFill="1" applyBorder="1" applyAlignment="1" applyProtection="1">
      <alignment wrapText="1"/>
      <protection/>
    </xf>
    <xf numFmtId="1" fontId="0" fillId="0" borderId="63" xfId="0" applyNumberFormat="1" applyFont="1" applyFill="1" applyBorder="1" applyAlignment="1" applyProtection="1">
      <alignment wrapText="1"/>
      <protection locked="0"/>
    </xf>
    <xf numFmtId="0" fontId="7" fillId="0" borderId="63" xfId="0" applyFont="1" applyBorder="1" applyAlignment="1" applyProtection="1">
      <alignment horizontal="justify" vertical="justify"/>
      <protection/>
    </xf>
    <xf numFmtId="1" fontId="0" fillId="0" borderId="38" xfId="0" applyNumberFormat="1" applyFont="1" applyFill="1" applyBorder="1" applyAlignment="1" applyProtection="1">
      <alignment horizontal="right"/>
      <protection locked="0"/>
    </xf>
    <xf numFmtId="1" fontId="0" fillId="0" borderId="49" xfId="0" applyNumberFormat="1" applyFont="1" applyFill="1" applyBorder="1" applyAlignment="1" applyProtection="1">
      <alignment horizontal="right"/>
      <protection locked="0"/>
    </xf>
    <xf numFmtId="1" fontId="0" fillId="0" borderId="64" xfId="0" applyNumberFormat="1" applyFont="1" applyFill="1" applyBorder="1" applyAlignment="1" applyProtection="1">
      <alignment horizontal="right"/>
      <protection locked="0"/>
    </xf>
    <xf numFmtId="1" fontId="0" fillId="0" borderId="63" xfId="0" applyNumberFormat="1" applyFont="1" applyFill="1" applyBorder="1" applyAlignment="1" applyProtection="1">
      <alignment horizontal="right"/>
      <protection locked="0"/>
    </xf>
    <xf numFmtId="1" fontId="0" fillId="0" borderId="49" xfId="0" applyNumberFormat="1" applyFont="1" applyFill="1" applyBorder="1" applyAlignment="1" applyProtection="1">
      <alignment horizontal="right" vertical="top" wrapText="1"/>
      <protection locked="0"/>
    </xf>
    <xf numFmtId="1" fontId="0" fillId="0" borderId="59" xfId="0" applyNumberFormat="1" applyFont="1" applyFill="1" applyBorder="1" applyAlignment="1" applyProtection="1">
      <alignment horizontal="right" vertical="top" wrapText="1"/>
      <protection locked="0"/>
    </xf>
    <xf numFmtId="1" fontId="0" fillId="0" borderId="64" xfId="0" applyNumberFormat="1" applyFont="1" applyFill="1" applyBorder="1" applyAlignment="1" applyProtection="1">
      <alignment horizontal="right" vertical="top" wrapText="1"/>
      <protection locked="0"/>
    </xf>
    <xf numFmtId="1" fontId="3" fillId="0" borderId="64" xfId="0" applyNumberFormat="1" applyFont="1" applyFill="1" applyBorder="1" applyAlignment="1" applyProtection="1">
      <alignment horizontal="right" vertical="top" wrapText="1"/>
      <protection/>
    </xf>
    <xf numFmtId="1" fontId="0" fillId="0" borderId="63" xfId="0" applyNumberFormat="1" applyFont="1" applyFill="1" applyBorder="1" applyAlignment="1" applyProtection="1">
      <alignment horizontal="right" vertical="top" wrapText="1"/>
      <protection locked="0"/>
    </xf>
    <xf numFmtId="49" fontId="7" fillId="0" borderId="34" xfId="0" applyNumberFormat="1" applyFont="1" applyBorder="1" applyAlignment="1" applyProtection="1">
      <alignment horizontal="center" vertical="top" wrapText="1"/>
      <protection/>
    </xf>
    <xf numFmtId="0" fontId="7" fillId="0" borderId="68" xfId="0" applyFont="1" applyBorder="1" applyAlignment="1" applyProtection="1">
      <alignment vertical="top" wrapText="1"/>
      <protection/>
    </xf>
    <xf numFmtId="49" fontId="7" fillId="0" borderId="49" xfId="0" applyNumberFormat="1" applyFont="1" applyBorder="1" applyAlignment="1" applyProtection="1">
      <alignment horizontal="center" vertical="top" wrapText="1"/>
      <protection/>
    </xf>
    <xf numFmtId="49" fontId="7" fillId="37" borderId="49" xfId="0" applyNumberFormat="1" applyFont="1" applyFill="1" applyBorder="1" applyAlignment="1" applyProtection="1">
      <alignment horizontal="center" vertical="top" wrapText="1"/>
      <protection/>
    </xf>
    <xf numFmtId="0" fontId="7" fillId="0" borderId="68" xfId="0" applyFont="1" applyBorder="1" applyAlignment="1" applyProtection="1">
      <alignment vertical="justify" wrapText="1"/>
      <protection/>
    </xf>
    <xf numFmtId="0" fontId="7" fillId="37" borderId="50" xfId="0" applyFont="1" applyFill="1" applyBorder="1" applyAlignment="1" applyProtection="1">
      <alignment horizontal="center" vertical="top" wrapText="1"/>
      <protection/>
    </xf>
    <xf numFmtId="0" fontId="7" fillId="37" borderId="78" xfId="0" applyFont="1" applyFill="1" applyBorder="1" applyAlignment="1" applyProtection="1">
      <alignment horizontal="center" vertical="top" wrapText="1"/>
      <protection/>
    </xf>
    <xf numFmtId="0" fontId="7" fillId="37" borderId="55" xfId="0" applyFont="1" applyFill="1" applyBorder="1" applyAlignment="1" applyProtection="1">
      <alignment horizontal="center" vertical="top" wrapText="1"/>
      <protection/>
    </xf>
    <xf numFmtId="0" fontId="7" fillId="37" borderId="77" xfId="0" applyFont="1" applyFill="1" applyBorder="1" applyAlignment="1" applyProtection="1">
      <alignment horizontal="center" vertical="top" wrapText="1"/>
      <protection/>
    </xf>
    <xf numFmtId="0" fontId="7" fillId="37" borderId="65" xfId="0" applyFont="1" applyFill="1" applyBorder="1" applyAlignment="1" applyProtection="1">
      <alignment horizontal="center" vertical="top" wrapText="1"/>
      <protection/>
    </xf>
    <xf numFmtId="0" fontId="7" fillId="0" borderId="49" xfId="0" applyFont="1" applyBorder="1" applyAlignment="1" applyProtection="1">
      <alignment horizontal="center" vertical="top" wrapText="1"/>
      <protection/>
    </xf>
    <xf numFmtId="0" fontId="7" fillId="0" borderId="68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center" textRotation="90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7" fillId="0" borderId="40" xfId="0" applyFont="1" applyBorder="1" applyAlignment="1" applyProtection="1">
      <alignment horizontal="center" vertical="center" textRotation="90" wrapText="1"/>
      <protection/>
    </xf>
    <xf numFmtId="0" fontId="7" fillId="0" borderId="86" xfId="0" applyFont="1" applyBorder="1" applyAlignment="1" applyProtection="1">
      <alignment horizontal="center" vertical="center" textRotation="90" wrapText="1"/>
      <protection/>
    </xf>
    <xf numFmtId="0" fontId="7" fillId="0" borderId="29" xfId="0" applyFont="1" applyBorder="1" applyAlignment="1" applyProtection="1">
      <alignment horizontal="center" vertical="center" textRotation="90" wrapText="1"/>
      <protection/>
    </xf>
    <xf numFmtId="0" fontId="28" fillId="0" borderId="16" xfId="0" applyFont="1" applyBorder="1" applyAlignment="1" applyProtection="1">
      <alignment horizontal="center" vertical="center" textRotation="90" wrapText="1"/>
      <protection/>
    </xf>
    <xf numFmtId="0" fontId="7" fillId="35" borderId="42" xfId="0" applyFont="1" applyFill="1" applyBorder="1" applyAlignment="1" applyProtection="1">
      <alignment horizontal="center" vertical="center" textRotation="90" wrapText="1"/>
      <protection/>
    </xf>
    <xf numFmtId="0" fontId="7" fillId="35" borderId="41" xfId="0" applyFont="1" applyFill="1" applyBorder="1" applyAlignment="1" applyProtection="1">
      <alignment horizontal="center" vertical="center" textRotation="90" wrapText="1"/>
      <protection/>
    </xf>
    <xf numFmtId="0" fontId="7" fillId="33" borderId="82" xfId="0" applyFont="1" applyFill="1" applyBorder="1" applyAlignment="1" applyProtection="1">
      <alignment horizontal="center" vertical="center" textRotation="90" wrapText="1"/>
      <protection/>
    </xf>
    <xf numFmtId="0" fontId="28" fillId="0" borderId="32" xfId="0" applyFont="1" applyBorder="1" applyAlignment="1" applyProtection="1">
      <alignment horizontal="center" vertical="center" textRotation="90" wrapText="1"/>
      <protection/>
    </xf>
    <xf numFmtId="0" fontId="7" fillId="0" borderId="86" xfId="0" applyFont="1" applyFill="1" applyBorder="1" applyAlignment="1" applyProtection="1">
      <alignment horizontal="center" vertical="center" textRotation="90" wrapText="1"/>
      <protection/>
    </xf>
    <xf numFmtId="0" fontId="28" fillId="0" borderId="41" xfId="0" applyFont="1" applyBorder="1" applyAlignment="1" applyProtection="1">
      <alignment horizontal="center" vertical="center" textRotation="90" wrapText="1"/>
      <protection/>
    </xf>
    <xf numFmtId="0" fontId="7" fillId="0" borderId="49" xfId="0" applyFont="1" applyBorder="1" applyAlignment="1" applyProtection="1">
      <alignment horizontal="center" vertical="center" wrapText="1" shrinkToFi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7" fillId="0" borderId="49" xfId="0" applyFont="1" applyBorder="1" applyAlignment="1" applyProtection="1">
      <alignment horizontal="center" vertical="center" textRotation="90" wrapText="1"/>
      <protection/>
    </xf>
    <xf numFmtId="0" fontId="7" fillId="0" borderId="64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7" fillId="0" borderId="63" xfId="0" applyFont="1" applyBorder="1" applyAlignment="1" applyProtection="1">
      <alignment horizontal="center" vertical="center" textRotation="90" wrapText="1"/>
      <protection/>
    </xf>
    <xf numFmtId="0" fontId="28" fillId="0" borderId="14" xfId="0" applyFont="1" applyBorder="1" applyAlignment="1" applyProtection="1">
      <alignment horizontal="center" vertical="center" textRotation="90" wrapText="1"/>
      <protection/>
    </xf>
    <xf numFmtId="0" fontId="7" fillId="35" borderId="56" xfId="0" applyFont="1" applyFill="1" applyBorder="1" applyAlignment="1" applyProtection="1">
      <alignment horizontal="center" vertical="center" textRotation="90" wrapText="1"/>
      <protection/>
    </xf>
    <xf numFmtId="0" fontId="7" fillId="35" borderId="43" xfId="0" applyFont="1" applyFill="1" applyBorder="1" applyAlignment="1" applyProtection="1">
      <alignment horizontal="center" vertical="center" textRotation="90" wrapText="1"/>
      <protection/>
    </xf>
    <xf numFmtId="0" fontId="7" fillId="33" borderId="57" xfId="0" applyFont="1" applyFill="1" applyBorder="1" applyAlignment="1" applyProtection="1">
      <alignment horizontal="center" vertical="center" textRotation="90" wrapText="1"/>
      <protection/>
    </xf>
    <xf numFmtId="0" fontId="28" fillId="0" borderId="31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Fill="1" applyBorder="1" applyAlignment="1" applyProtection="1">
      <alignment horizontal="center" vertical="center" textRotation="90" wrapText="1"/>
      <protection/>
    </xf>
    <xf numFmtId="0" fontId="28" fillId="0" borderId="43" xfId="0" applyFont="1" applyBorder="1" applyAlignment="1" applyProtection="1">
      <alignment horizontal="center" vertical="center" textRotation="90" wrapText="1"/>
      <protection/>
    </xf>
    <xf numFmtId="0" fontId="7" fillId="0" borderId="73" xfId="0" applyFont="1" applyBorder="1" applyAlignment="1" applyProtection="1">
      <alignment horizontal="center" vertical="center" textRotation="90" wrapText="1"/>
      <protection/>
    </xf>
    <xf numFmtId="0" fontId="7" fillId="0" borderId="64" xfId="0" applyFont="1" applyBorder="1" applyAlignment="1" applyProtection="1">
      <alignment vertical="center" wrapText="1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35" borderId="34" xfId="0" applyFont="1" applyFill="1" applyBorder="1" applyAlignment="1" applyProtection="1">
      <alignment horizontal="center" vertical="center" textRotation="90" wrapText="1"/>
      <protection/>
    </xf>
    <xf numFmtId="0" fontId="7" fillId="0" borderId="67" xfId="0" applyFont="1" applyBorder="1" applyAlignment="1" applyProtection="1">
      <alignment horizontal="center" vertical="center" wrapText="1"/>
      <protection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Border="1" applyAlignment="1" applyProtection="1">
      <alignment horizontal="center" vertical="center" textRotation="90" wrapText="1"/>
      <protection/>
    </xf>
    <xf numFmtId="0" fontId="28" fillId="0" borderId="47" xfId="0" applyFont="1" applyBorder="1" applyAlignment="1" applyProtection="1">
      <alignment horizontal="center" vertical="center" wrapText="1"/>
      <protection/>
    </xf>
    <xf numFmtId="0" fontId="28" fillId="0" borderId="62" xfId="0" applyFont="1" applyBorder="1" applyAlignment="1" applyProtection="1">
      <alignment horizontal="center" vertical="center" wrapText="1"/>
      <protection/>
    </xf>
    <xf numFmtId="0" fontId="28" fillId="0" borderId="61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center" vertical="center" textRotation="90" wrapText="1"/>
      <protection/>
    </xf>
    <xf numFmtId="0" fontId="7" fillId="35" borderId="52" xfId="0" applyFont="1" applyFill="1" applyBorder="1" applyAlignment="1" applyProtection="1">
      <alignment horizontal="center" vertical="center" wrapText="1"/>
      <protection/>
    </xf>
    <xf numFmtId="0" fontId="28" fillId="0" borderId="81" xfId="0" applyFont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/>
      <protection/>
    </xf>
    <xf numFmtId="0" fontId="28" fillId="0" borderId="81" xfId="0" applyFont="1" applyBorder="1" applyAlignment="1" applyProtection="1">
      <alignment horizontal="center" vertical="center" wrapText="1" shrinkToFit="1"/>
      <protection/>
    </xf>
    <xf numFmtId="0" fontId="28" fillId="0" borderId="12" xfId="0" applyFont="1" applyBorder="1" applyAlignment="1" applyProtection="1">
      <alignment horizontal="center" vertical="center" wrapText="1" shrinkToFit="1"/>
      <protection/>
    </xf>
    <xf numFmtId="0" fontId="28" fillId="0" borderId="80" xfId="0" applyFont="1" applyBorder="1" applyAlignment="1" applyProtection="1">
      <alignment horizontal="center" vertical="center" wrapText="1" shrinkToFit="1"/>
      <protection/>
    </xf>
    <xf numFmtId="0" fontId="7" fillId="0" borderId="47" xfId="0" applyFont="1" applyBorder="1" applyAlignment="1" applyProtection="1">
      <alignment horizontal="center" vertical="center" wrapText="1" shrinkToFi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59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right" vertical="top" wrapText="1"/>
      <protection/>
    </xf>
    <xf numFmtId="0" fontId="0" fillId="0" borderId="72" xfId="0" applyFont="1" applyBorder="1" applyAlignment="1" applyProtection="1">
      <alignment horizontal="right" vertical="top" wrapText="1"/>
      <protection/>
    </xf>
    <xf numFmtId="0" fontId="0" fillId="0" borderId="59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 locked="0"/>
    </xf>
    <xf numFmtId="1" fontId="3" fillId="0" borderId="64" xfId="0" applyNumberFormat="1" applyFont="1" applyBorder="1" applyAlignment="1" applyProtection="1">
      <alignment vertical="top" wrapText="1"/>
      <protection locked="0"/>
    </xf>
    <xf numFmtId="0" fontId="0" fillId="0" borderId="59" xfId="0" applyFont="1" applyBorder="1" applyAlignment="1" applyProtection="1">
      <alignment horizontal="center" vertical="top" wrapText="1"/>
      <protection/>
    </xf>
    <xf numFmtId="0" fontId="0" fillId="0" borderId="64" xfId="0" applyFont="1" applyBorder="1" applyAlignment="1" applyProtection="1">
      <alignment horizontal="center" vertical="top" wrapText="1"/>
      <protection/>
    </xf>
    <xf numFmtId="0" fontId="0" fillId="0" borderId="64" xfId="0" applyFont="1" applyBorder="1" applyAlignment="1" applyProtection="1">
      <alignment vertical="top" wrapText="1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3" fillId="0" borderId="72" xfId="0" applyFont="1" applyBorder="1" applyAlignment="1" applyProtection="1">
      <alignment horizontal="center" vertical="top" wrapText="1"/>
      <protection/>
    </xf>
    <xf numFmtId="0" fontId="3" fillId="0" borderId="59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1" fontId="3" fillId="37" borderId="25" xfId="0" applyNumberFormat="1" applyFont="1" applyFill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/>
    </xf>
    <xf numFmtId="1" fontId="0" fillId="0" borderId="39" xfId="0" applyNumberFormat="1" applyFont="1" applyFill="1" applyBorder="1" applyAlignment="1" applyProtection="1">
      <alignment horizontal="right"/>
      <protection locked="0"/>
    </xf>
    <xf numFmtId="1" fontId="0" fillId="0" borderId="28" xfId="0" applyNumberFormat="1" applyFont="1" applyFill="1" applyBorder="1" applyAlignment="1" applyProtection="1">
      <alignment horizontal="right"/>
      <protection locked="0"/>
    </xf>
    <xf numFmtId="1" fontId="3" fillId="37" borderId="38" xfId="0" applyNumberFormat="1" applyFont="1" applyFill="1" applyBorder="1" applyAlignment="1" applyProtection="1">
      <alignment horizontal="right"/>
      <protection/>
    </xf>
    <xf numFmtId="1" fontId="0" fillId="0" borderId="34" xfId="0" applyNumberFormat="1" applyFont="1" applyFill="1" applyBorder="1" applyAlignment="1" applyProtection="1">
      <alignment horizontal="right"/>
      <protection locked="0"/>
    </xf>
    <xf numFmtId="1" fontId="3" fillId="37" borderId="63" xfId="0" applyNumberFormat="1" applyFont="1" applyFill="1" applyBorder="1" applyAlignment="1" applyProtection="1">
      <alignment horizontal="right"/>
      <protection/>
    </xf>
    <xf numFmtId="49" fontId="0" fillId="0" borderId="34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 vertical="center" textRotation="90" wrapText="1"/>
      <protection/>
    </xf>
    <xf numFmtId="0" fontId="3" fillId="0" borderId="63" xfId="0" applyFont="1" applyBorder="1" applyAlignment="1" applyProtection="1">
      <alignment horizontal="center" vertical="center" textRotation="90" wrapText="1"/>
      <protection/>
    </xf>
    <xf numFmtId="0" fontId="0" fillId="35" borderId="64" xfId="0" applyFont="1" applyFill="1" applyBorder="1" applyAlignment="1" applyProtection="1">
      <alignment horizontal="center" vertical="center" textRotation="90" wrapText="1"/>
      <protection/>
    </xf>
    <xf numFmtId="0" fontId="0" fillId="0" borderId="49" xfId="0" applyFont="1" applyBorder="1" applyAlignment="1" applyProtection="1">
      <alignment horizontal="center" vertical="justify" textRotation="90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 wrapText="1"/>
      <protection/>
    </xf>
    <xf numFmtId="0" fontId="0" fillId="0" borderId="62" xfId="0" applyFont="1" applyBorder="1" applyAlignment="1">
      <alignment horizontal="center" vertical="center" wrapText="1"/>
    </xf>
    <xf numFmtId="0" fontId="0" fillId="35" borderId="62" xfId="0" applyFont="1" applyFill="1" applyBorder="1" applyAlignment="1" applyProtection="1">
      <alignment horizontal="center" vertical="center" textRotation="90" wrapText="1"/>
      <protection/>
    </xf>
    <xf numFmtId="0" fontId="0" fillId="0" borderId="47" xfId="0" applyFont="1" applyBorder="1" applyAlignment="1" applyProtection="1">
      <alignment horizontal="center" vertical="justify" textRotation="90"/>
      <protection/>
    </xf>
    <xf numFmtId="0" fontId="0" fillId="36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0" fillId="38" borderId="36" xfId="0" applyFill="1" applyBorder="1" applyAlignment="1">
      <alignment/>
    </xf>
    <xf numFmtId="0" fontId="0" fillId="38" borderId="40" xfId="0" applyFill="1" applyBorder="1" applyAlignment="1">
      <alignment/>
    </xf>
    <xf numFmtId="0" fontId="0" fillId="38" borderId="45" xfId="0" applyFill="1" applyBorder="1" applyAlignment="1">
      <alignment/>
    </xf>
    <xf numFmtId="0" fontId="0" fillId="0" borderId="36" xfId="0" applyBorder="1" applyAlignment="1">
      <alignment/>
    </xf>
    <xf numFmtId="0" fontId="0" fillId="38" borderId="29" xfId="0" applyFill="1" applyBorder="1" applyAlignment="1">
      <alignment/>
    </xf>
    <xf numFmtId="0" fontId="0" fillId="0" borderId="76" xfId="0" applyBorder="1" applyAlignment="1">
      <alignment/>
    </xf>
    <xf numFmtId="0" fontId="0" fillId="38" borderId="29" xfId="0" applyFont="1" applyFill="1" applyBorder="1" applyAlignment="1" applyProtection="1">
      <alignment vertical="center" wrapText="1"/>
      <protection/>
    </xf>
    <xf numFmtId="0" fontId="0" fillId="38" borderId="45" xfId="0" applyFont="1" applyFill="1" applyBorder="1" applyAlignment="1" applyProtection="1">
      <alignment vertical="center" wrapText="1"/>
      <protection/>
    </xf>
    <xf numFmtId="0" fontId="0" fillId="38" borderId="49" xfId="0" applyFill="1" applyBorder="1" applyAlignment="1">
      <alignment/>
    </xf>
    <xf numFmtId="0" fontId="0" fillId="38" borderId="64" xfId="0" applyFill="1" applyBorder="1" applyAlignment="1">
      <alignment/>
    </xf>
    <xf numFmtId="0" fontId="0" fillId="38" borderId="48" xfId="0" applyFill="1" applyBorder="1" applyAlignment="1">
      <alignment/>
    </xf>
    <xf numFmtId="0" fontId="0" fillId="0" borderId="49" xfId="0" applyBorder="1" applyAlignment="1">
      <alignment/>
    </xf>
    <xf numFmtId="0" fontId="0" fillId="38" borderId="63" xfId="0" applyFill="1" applyBorder="1" applyAlignment="1">
      <alignment/>
    </xf>
    <xf numFmtId="0" fontId="0" fillId="0" borderId="72" xfId="0" applyBorder="1" applyAlignment="1">
      <alignment/>
    </xf>
    <xf numFmtId="0" fontId="0" fillId="38" borderId="63" xfId="0" applyFont="1" applyFill="1" applyBorder="1" applyAlignment="1" applyProtection="1">
      <alignment vertical="center" wrapText="1"/>
      <protection/>
    </xf>
    <xf numFmtId="0" fontId="0" fillId="38" borderId="48" xfId="0" applyFont="1" applyFill="1" applyBorder="1" applyAlignment="1" applyProtection="1">
      <alignment vertical="center" wrapText="1"/>
      <protection/>
    </xf>
    <xf numFmtId="0" fontId="0" fillId="0" borderId="64" xfId="0" applyFont="1" applyBorder="1" applyAlignment="1" applyProtection="1">
      <alignment vertical="center" wrapText="1"/>
      <protection/>
    </xf>
    <xf numFmtId="0" fontId="0" fillId="38" borderId="49" xfId="0" applyFont="1" applyFill="1" applyBorder="1" applyAlignment="1" applyProtection="1">
      <alignment vertical="center" wrapText="1"/>
      <protection/>
    </xf>
    <xf numFmtId="0" fontId="0" fillId="38" borderId="64" xfId="0" applyFont="1" applyFill="1" applyBorder="1" applyAlignment="1" applyProtection="1">
      <alignment vertical="center" wrapText="1"/>
      <protection/>
    </xf>
    <xf numFmtId="0" fontId="3" fillId="0" borderId="49" xfId="0" applyFont="1" applyBorder="1" applyAlignment="1">
      <alignment horizontal="center" vertical="center" textRotation="90" wrapText="1"/>
    </xf>
    <xf numFmtId="0" fontId="3" fillId="38" borderId="79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38" borderId="49" xfId="0" applyFill="1" applyBorder="1" applyAlignment="1">
      <alignment vertical="center" wrapText="1"/>
    </xf>
    <xf numFmtId="0" fontId="0" fillId="38" borderId="64" xfId="0" applyFill="1" applyBorder="1" applyAlignment="1">
      <alignment vertical="center" wrapText="1"/>
    </xf>
    <xf numFmtId="0" fontId="0" fillId="38" borderId="48" xfId="0" applyFont="1" applyFill="1" applyBorder="1" applyAlignment="1" applyProtection="1">
      <alignment horizontal="center" vertical="center" textRotation="90" wrapText="1"/>
      <protection/>
    </xf>
    <xf numFmtId="0" fontId="0" fillId="0" borderId="49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0" fillId="38" borderId="63" xfId="0" applyFont="1" applyFill="1" applyBorder="1" applyAlignment="1" applyProtection="1">
      <alignment horizontal="center" vertical="center" textRotation="90" wrapText="1"/>
      <protection/>
    </xf>
    <xf numFmtId="0" fontId="0" fillId="0" borderId="79" xfId="0" applyBorder="1" applyAlignment="1">
      <alignment vertical="center" wrapText="1"/>
    </xf>
    <xf numFmtId="0" fontId="0" fillId="0" borderId="48" xfId="0" applyFont="1" applyBorder="1" applyAlignment="1" applyProtection="1">
      <alignment vertical="center" wrapText="1"/>
      <protection/>
    </xf>
    <xf numFmtId="0" fontId="0" fillId="0" borderId="84" xfId="0" applyBorder="1" applyAlignment="1">
      <alignment horizontal="center" vertical="center" wrapText="1"/>
    </xf>
    <xf numFmtId="0" fontId="0" fillId="38" borderId="49" xfId="0" applyFont="1" applyFill="1" applyBorder="1" applyAlignment="1" applyProtection="1">
      <alignment horizontal="center" vertical="center" wrapText="1"/>
      <protection/>
    </xf>
    <xf numFmtId="0" fontId="0" fillId="38" borderId="6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84" xfId="0" applyFont="1" applyBorder="1" applyAlignment="1" applyProtection="1">
      <alignment horizontal="center" vertical="center" wrapText="1"/>
      <protection/>
    </xf>
    <xf numFmtId="0" fontId="0" fillId="0" borderId="78" xfId="0" applyFont="1" applyBorder="1" applyAlignment="1" applyProtection="1">
      <alignment horizontal="center" vertical="center" wrapText="1"/>
      <protection/>
    </xf>
    <xf numFmtId="0" fontId="0" fillId="0" borderId="79" xfId="0" applyFont="1" applyBorder="1" applyAlignment="1" applyProtection="1">
      <alignment horizontal="center" vertical="center" wrapText="1"/>
      <protection/>
    </xf>
    <xf numFmtId="0" fontId="0" fillId="0" borderId="84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vertical="center" wrapText="1"/>
    </xf>
    <xf numFmtId="0" fontId="3" fillId="38" borderId="48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38" borderId="64" xfId="0" applyFont="1" applyFill="1" applyBorder="1" applyAlignment="1" applyProtection="1">
      <alignment vertical="center" wrapText="1"/>
      <protection/>
    </xf>
    <xf numFmtId="0" fontId="0" fillId="0" borderId="48" xfId="0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8" borderId="60" xfId="0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59" xfId="0" applyFont="1" applyFill="1" applyBorder="1" applyAlignment="1" applyProtection="1">
      <alignment vertical="center" wrapText="1"/>
      <protection/>
    </xf>
    <xf numFmtId="0" fontId="3" fillId="38" borderId="38" xfId="0" applyFont="1" applyFill="1" applyBorder="1" applyAlignment="1">
      <alignment horizontal="left" vertical="center" wrapText="1"/>
    </xf>
    <xf numFmtId="0" fontId="3" fillId="38" borderId="84" xfId="0" applyFont="1" applyFill="1" applyBorder="1" applyAlignment="1">
      <alignment horizontal="left" vertical="center" wrapText="1"/>
    </xf>
    <xf numFmtId="0" fontId="0" fillId="38" borderId="64" xfId="0" applyFont="1" applyFill="1" applyBorder="1" applyAlignment="1" applyProtection="1">
      <alignment horizontal="center" vertical="center" textRotation="90" wrapText="1"/>
      <protection/>
    </xf>
    <xf numFmtId="0" fontId="0" fillId="38" borderId="59" xfId="0" applyFill="1" applyBorder="1" applyAlignment="1">
      <alignment vertical="center" wrapText="1"/>
    </xf>
    <xf numFmtId="0" fontId="3" fillId="0" borderId="38" xfId="0" applyFont="1" applyBorder="1" applyAlignment="1">
      <alignment horizontal="center" vertical="center" textRotation="90" wrapText="1"/>
    </xf>
    <xf numFmtId="0" fontId="0" fillId="38" borderId="61" xfId="0" applyFont="1" applyFill="1" applyBorder="1" applyAlignment="1" applyProtection="1">
      <alignment horizontal="center" vertical="center" textRotation="90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63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justify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38" borderId="40" xfId="0" applyFont="1" applyFill="1" applyBorder="1" applyAlignment="1" applyProtection="1">
      <alignment vertical="center" wrapText="1"/>
      <protection/>
    </xf>
    <xf numFmtId="0" fontId="28" fillId="38" borderId="64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37</xdr:row>
      <xdr:rowOff>19050</xdr:rowOff>
    </xdr:from>
    <xdr:to>
      <xdr:col>1</xdr:col>
      <xdr:colOff>1781175</xdr:colOff>
      <xdr:row>44</xdr:row>
      <xdr:rowOff>190500</xdr:rowOff>
    </xdr:to>
    <xdr:pic>
      <xdr:nvPicPr>
        <xdr:cNvPr id="1" name="Picture 2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0565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36</xdr:row>
      <xdr:rowOff>9525</xdr:rowOff>
    </xdr:from>
    <xdr:to>
      <xdr:col>1</xdr:col>
      <xdr:colOff>1914525</xdr:colOff>
      <xdr:row>46</xdr:row>
      <xdr:rowOff>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924675"/>
          <a:ext cx="16002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7" sqref="K67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14062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264" t="s">
        <v>89</v>
      </c>
      <c r="R1" s="264"/>
      <c r="S1" s="264"/>
    </row>
    <row r="2" spans="1:19" ht="15" customHeight="1">
      <c r="A2" s="68"/>
      <c r="B2" s="68"/>
      <c r="C2" s="265" t="s">
        <v>73</v>
      </c>
      <c r="D2" s="265"/>
      <c r="E2" s="265"/>
      <c r="F2" s="265"/>
      <c r="G2" s="265"/>
      <c r="H2" s="265"/>
      <c r="I2" s="265"/>
      <c r="J2" s="134" t="s">
        <v>92</v>
      </c>
      <c r="K2" s="1" t="s">
        <v>74</v>
      </c>
      <c r="L2" s="135">
        <v>12</v>
      </c>
      <c r="M2" s="266" t="s">
        <v>93</v>
      </c>
      <c r="N2" s="266"/>
      <c r="O2" s="266"/>
      <c r="Q2" s="98"/>
      <c r="R2" s="68"/>
      <c r="S2" s="68"/>
    </row>
    <row r="3" spans="1:19" ht="12" customHeight="1" thickBot="1">
      <c r="A3" s="68"/>
      <c r="B3" s="68"/>
      <c r="C3" s="1"/>
      <c r="D3" s="1"/>
      <c r="E3" s="1"/>
      <c r="F3" s="1"/>
      <c r="G3" s="1"/>
      <c r="H3" s="1"/>
      <c r="I3" s="1"/>
      <c r="J3" s="1"/>
      <c r="K3" s="231"/>
      <c r="L3" s="1"/>
      <c r="M3" s="232"/>
      <c r="N3" s="214"/>
      <c r="O3" s="214"/>
      <c r="P3" s="214"/>
      <c r="Q3" s="98"/>
      <c r="R3" s="68"/>
      <c r="S3" s="68"/>
    </row>
    <row r="4" spans="1:19" ht="13.5" customHeight="1" thickBot="1">
      <c r="A4" s="2"/>
      <c r="B4" s="3"/>
      <c r="C4" s="256" t="s">
        <v>3</v>
      </c>
      <c r="D4" s="256" t="s">
        <v>84</v>
      </c>
      <c r="E4" s="260" t="s">
        <v>4</v>
      </c>
      <c r="F4" s="262" t="s">
        <v>80</v>
      </c>
      <c r="G4" s="262" t="s">
        <v>5</v>
      </c>
      <c r="H4" s="4" t="s">
        <v>0</v>
      </c>
      <c r="I4" s="4"/>
      <c r="J4" s="4"/>
      <c r="K4" s="241" t="s">
        <v>8</v>
      </c>
      <c r="L4" s="233" t="s">
        <v>1</v>
      </c>
      <c r="M4" s="4"/>
      <c r="N4" s="4"/>
      <c r="O4" s="4"/>
      <c r="P4" s="234"/>
      <c r="Q4" s="241" t="s">
        <v>2</v>
      </c>
      <c r="R4" s="241" t="s">
        <v>85</v>
      </c>
      <c r="S4" s="241" t="s">
        <v>10</v>
      </c>
    </row>
    <row r="5" spans="1:19" ht="47.25" customHeight="1">
      <c r="A5" s="6"/>
      <c r="B5" s="7"/>
      <c r="C5" s="268"/>
      <c r="D5" s="268"/>
      <c r="E5" s="275"/>
      <c r="F5" s="267"/>
      <c r="G5" s="267"/>
      <c r="H5" s="256" t="s">
        <v>6</v>
      </c>
      <c r="I5" s="254" t="s">
        <v>7</v>
      </c>
      <c r="J5" s="255"/>
      <c r="K5" s="242"/>
      <c r="L5" s="256" t="s">
        <v>6</v>
      </c>
      <c r="M5" s="260" t="s">
        <v>52</v>
      </c>
      <c r="N5" s="260" t="s">
        <v>78</v>
      </c>
      <c r="O5" s="260" t="s">
        <v>38</v>
      </c>
      <c r="P5" s="262" t="s">
        <v>9</v>
      </c>
      <c r="Q5" s="242"/>
      <c r="R5" s="242"/>
      <c r="S5" s="242"/>
    </row>
    <row r="6" spans="1:19" ht="13.5" thickBot="1">
      <c r="A6" s="9"/>
      <c r="B6" s="10"/>
      <c r="C6" s="257"/>
      <c r="D6" s="257"/>
      <c r="E6" s="261"/>
      <c r="F6" s="263"/>
      <c r="G6" s="263"/>
      <c r="H6" s="257"/>
      <c r="I6" s="84" t="s">
        <v>11</v>
      </c>
      <c r="J6" s="10" t="s">
        <v>12</v>
      </c>
      <c r="K6" s="243"/>
      <c r="L6" s="257"/>
      <c r="M6" s="261"/>
      <c r="N6" s="261"/>
      <c r="O6" s="261"/>
      <c r="P6" s="263"/>
      <c r="Q6" s="243"/>
      <c r="R6" s="243"/>
      <c r="S6" s="243"/>
    </row>
    <row r="7" spans="1:19" ht="11.25" customHeight="1" thickBot="1">
      <c r="A7" s="6" t="s">
        <v>81</v>
      </c>
      <c r="B7" s="7"/>
      <c r="C7" s="215" t="s">
        <v>82</v>
      </c>
      <c r="D7" s="95">
        <v>1</v>
      </c>
      <c r="E7" s="95">
        <v>2</v>
      </c>
      <c r="F7" s="95" t="s">
        <v>79</v>
      </c>
      <c r="G7" s="95">
        <v>3</v>
      </c>
      <c r="H7" s="95">
        <v>4</v>
      </c>
      <c r="I7" s="95" t="s">
        <v>67</v>
      </c>
      <c r="J7" s="95" t="s">
        <v>68</v>
      </c>
      <c r="K7" s="95">
        <v>5</v>
      </c>
      <c r="L7" s="95">
        <v>6</v>
      </c>
      <c r="M7" s="95" t="s">
        <v>69</v>
      </c>
      <c r="N7" s="95" t="s">
        <v>70</v>
      </c>
      <c r="O7" s="95" t="s">
        <v>71</v>
      </c>
      <c r="P7" s="95" t="s">
        <v>72</v>
      </c>
      <c r="Q7" s="95">
        <v>7</v>
      </c>
      <c r="R7" s="95">
        <v>8</v>
      </c>
      <c r="S7" s="96">
        <v>9</v>
      </c>
    </row>
    <row r="8" spans="1:19" ht="12" customHeight="1">
      <c r="A8" s="241" t="s">
        <v>39</v>
      </c>
      <c r="B8" s="241" t="s">
        <v>13</v>
      </c>
      <c r="C8" s="92">
        <v>2008</v>
      </c>
      <c r="D8" s="104"/>
      <c r="E8" s="101"/>
      <c r="F8" s="120"/>
      <c r="G8" s="64">
        <f>E8+D8</f>
        <v>0</v>
      </c>
      <c r="H8" s="161">
        <f aca="true" t="shared" si="0" ref="H8:H43">K8+L8</f>
        <v>0</v>
      </c>
      <c r="I8" s="101"/>
      <c r="J8" s="54">
        <f>IF(H8&lt;&gt;0,I8/H8,0)</f>
        <v>0</v>
      </c>
      <c r="K8" s="108"/>
      <c r="L8" s="55">
        <f>M8+N8+O8+P8</f>
        <v>0</v>
      </c>
      <c r="M8" s="114"/>
      <c r="N8" s="114"/>
      <c r="O8" s="114"/>
      <c r="P8" s="115"/>
      <c r="Q8" s="116"/>
      <c r="R8" s="94">
        <f aca="true" t="shared" si="1" ref="R8:R42">SUM(G8-H8)</f>
        <v>0</v>
      </c>
      <c r="S8" s="108"/>
    </row>
    <row r="9" spans="1:19" ht="12" customHeight="1">
      <c r="A9" s="242"/>
      <c r="B9" s="242"/>
      <c r="C9" s="93">
        <v>2009</v>
      </c>
      <c r="D9" s="105"/>
      <c r="E9" s="103"/>
      <c r="F9" s="121"/>
      <c r="G9" s="61">
        <f aca="true" t="shared" si="2" ref="G9:G42">E9+D9</f>
        <v>0</v>
      </c>
      <c r="H9" s="63">
        <f t="shared" si="0"/>
        <v>0</v>
      </c>
      <c r="I9" s="103"/>
      <c r="J9" s="58">
        <f aca="true" t="shared" si="3" ref="J9:J57">IF(H9&lt;&gt;0,I9/H9,0)</f>
        <v>0</v>
      </c>
      <c r="K9" s="109"/>
      <c r="L9" s="59">
        <f aca="true" t="shared" si="4" ref="L9:L52">M9+N9+O9+P9</f>
        <v>0</v>
      </c>
      <c r="M9" s="117"/>
      <c r="N9" s="117"/>
      <c r="O9" s="117"/>
      <c r="P9" s="118"/>
      <c r="Q9" s="119"/>
      <c r="R9" s="56">
        <f t="shared" si="1"/>
        <v>0</v>
      </c>
      <c r="S9" s="109"/>
    </row>
    <row r="10" spans="1:19" ht="12" customHeight="1" thickBot="1">
      <c r="A10" s="243"/>
      <c r="B10" s="243"/>
      <c r="C10" s="89">
        <v>2010</v>
      </c>
      <c r="D10" s="50">
        <v>18</v>
      </c>
      <c r="E10" s="40">
        <v>74</v>
      </c>
      <c r="F10" s="90"/>
      <c r="G10" s="29">
        <f t="shared" si="2"/>
        <v>92</v>
      </c>
      <c r="H10" s="85">
        <f t="shared" si="0"/>
        <v>81</v>
      </c>
      <c r="I10" s="40">
        <v>66</v>
      </c>
      <c r="J10" s="32">
        <f t="shared" si="3"/>
        <v>0.8148148148148148</v>
      </c>
      <c r="K10" s="41">
        <v>53</v>
      </c>
      <c r="L10" s="23">
        <f t="shared" si="4"/>
        <v>28</v>
      </c>
      <c r="M10" s="40"/>
      <c r="N10" s="40"/>
      <c r="O10" s="40"/>
      <c r="P10" s="43">
        <v>28</v>
      </c>
      <c r="Q10" s="44">
        <v>90</v>
      </c>
      <c r="R10" s="29">
        <f t="shared" si="1"/>
        <v>11</v>
      </c>
      <c r="S10" s="41">
        <v>11</v>
      </c>
    </row>
    <row r="11" spans="1:19" ht="12" customHeight="1">
      <c r="A11" s="241" t="s">
        <v>51</v>
      </c>
      <c r="B11" s="241" t="s">
        <v>14</v>
      </c>
      <c r="C11" s="92">
        <v>2008</v>
      </c>
      <c r="D11" s="104"/>
      <c r="E11" s="101"/>
      <c r="F11" s="120"/>
      <c r="G11" s="64">
        <f t="shared" si="2"/>
        <v>0</v>
      </c>
      <c r="H11" s="53">
        <f>K11+L11</f>
        <v>0</v>
      </c>
      <c r="I11" s="101"/>
      <c r="J11" s="54">
        <f t="shared" si="3"/>
        <v>0</v>
      </c>
      <c r="K11" s="109"/>
      <c r="L11" s="55">
        <f t="shared" si="4"/>
        <v>0</v>
      </c>
      <c r="M11" s="114"/>
      <c r="N11" s="114"/>
      <c r="O11" s="114"/>
      <c r="P11" s="115"/>
      <c r="Q11" s="119"/>
      <c r="R11" s="60">
        <f t="shared" si="1"/>
        <v>0</v>
      </c>
      <c r="S11" s="109"/>
    </row>
    <row r="12" spans="1:19" ht="12" customHeight="1">
      <c r="A12" s="242"/>
      <c r="B12" s="242"/>
      <c r="C12" s="93">
        <v>2009</v>
      </c>
      <c r="D12" s="105"/>
      <c r="E12" s="103"/>
      <c r="F12" s="121"/>
      <c r="G12" s="61">
        <f t="shared" si="2"/>
        <v>0</v>
      </c>
      <c r="H12" s="57">
        <f t="shared" si="0"/>
        <v>0</v>
      </c>
      <c r="I12" s="103"/>
      <c r="J12" s="58">
        <f t="shared" si="3"/>
        <v>0</v>
      </c>
      <c r="K12" s="109"/>
      <c r="L12" s="59">
        <f t="shared" si="4"/>
        <v>0</v>
      </c>
      <c r="M12" s="117"/>
      <c r="N12" s="117"/>
      <c r="O12" s="117"/>
      <c r="P12" s="118"/>
      <c r="Q12" s="119"/>
      <c r="R12" s="56">
        <f t="shared" si="1"/>
        <v>0</v>
      </c>
      <c r="S12" s="109"/>
    </row>
    <row r="13" spans="1:19" ht="12" customHeight="1" thickBot="1">
      <c r="A13" s="242"/>
      <c r="B13" s="243"/>
      <c r="C13" s="89">
        <v>2010</v>
      </c>
      <c r="D13" s="38"/>
      <c r="E13" s="39">
        <v>1</v>
      </c>
      <c r="F13" s="159"/>
      <c r="G13" s="31">
        <f t="shared" si="2"/>
        <v>1</v>
      </c>
      <c r="H13" s="25">
        <f t="shared" si="0"/>
        <v>0</v>
      </c>
      <c r="I13" s="39"/>
      <c r="J13" s="30">
        <f t="shared" si="3"/>
        <v>0</v>
      </c>
      <c r="K13" s="80"/>
      <c r="L13" s="22">
        <f t="shared" si="4"/>
        <v>0</v>
      </c>
      <c r="M13" s="39"/>
      <c r="N13" s="39"/>
      <c r="O13" s="39"/>
      <c r="P13" s="81"/>
      <c r="Q13" s="82"/>
      <c r="R13" s="31">
        <f t="shared" si="1"/>
        <v>1</v>
      </c>
      <c r="S13" s="80">
        <v>1</v>
      </c>
    </row>
    <row r="14" spans="1:19" ht="12" customHeight="1">
      <c r="A14" s="244" t="s">
        <v>40</v>
      </c>
      <c r="B14" s="241" t="s">
        <v>15</v>
      </c>
      <c r="C14" s="92">
        <v>2008</v>
      </c>
      <c r="D14" s="99"/>
      <c r="E14" s="101"/>
      <c r="F14" s="120"/>
      <c r="G14" s="64">
        <f t="shared" si="2"/>
        <v>0</v>
      </c>
      <c r="H14" s="53">
        <f t="shared" si="0"/>
        <v>0</v>
      </c>
      <c r="I14" s="101"/>
      <c r="J14" s="86">
        <f t="shared" si="3"/>
        <v>0</v>
      </c>
      <c r="K14" s="110"/>
      <c r="L14" s="53">
        <f t="shared" si="4"/>
        <v>0</v>
      </c>
      <c r="M14" s="101"/>
      <c r="N14" s="101"/>
      <c r="O14" s="101"/>
      <c r="P14" s="120"/>
      <c r="Q14" s="110"/>
      <c r="R14" s="64">
        <f t="shared" si="1"/>
        <v>0</v>
      </c>
      <c r="S14" s="128"/>
    </row>
    <row r="15" spans="1:19" ht="12" customHeight="1">
      <c r="A15" s="245"/>
      <c r="B15" s="242"/>
      <c r="C15" s="93">
        <v>2009</v>
      </c>
      <c r="D15" s="102"/>
      <c r="E15" s="103"/>
      <c r="F15" s="121"/>
      <c r="G15" s="61">
        <f t="shared" si="2"/>
        <v>0</v>
      </c>
      <c r="H15" s="57">
        <f t="shared" si="0"/>
        <v>0</v>
      </c>
      <c r="I15" s="103"/>
      <c r="J15" s="87">
        <f t="shared" si="3"/>
        <v>0</v>
      </c>
      <c r="K15" s="111"/>
      <c r="L15" s="57">
        <f t="shared" si="4"/>
        <v>0</v>
      </c>
      <c r="M15" s="103"/>
      <c r="N15" s="103"/>
      <c r="O15" s="103"/>
      <c r="P15" s="121"/>
      <c r="Q15" s="111"/>
      <c r="R15" s="61">
        <f t="shared" si="1"/>
        <v>0</v>
      </c>
      <c r="S15" s="113"/>
    </row>
    <row r="16" spans="1:19" ht="12.75" customHeight="1" thickBot="1">
      <c r="A16" s="246"/>
      <c r="B16" s="243"/>
      <c r="C16" s="89">
        <v>2010</v>
      </c>
      <c r="D16" s="73">
        <v>2</v>
      </c>
      <c r="E16" s="40">
        <v>68</v>
      </c>
      <c r="F16" s="90"/>
      <c r="G16" s="29">
        <f t="shared" si="2"/>
        <v>70</v>
      </c>
      <c r="H16" s="85">
        <f t="shared" si="0"/>
        <v>69</v>
      </c>
      <c r="I16" s="40">
        <v>68</v>
      </c>
      <c r="J16" s="88">
        <f t="shared" si="3"/>
        <v>0.9855072463768116</v>
      </c>
      <c r="K16" s="89">
        <v>57</v>
      </c>
      <c r="L16" s="85">
        <f t="shared" si="4"/>
        <v>12</v>
      </c>
      <c r="M16" s="40"/>
      <c r="N16" s="40"/>
      <c r="O16" s="40"/>
      <c r="P16" s="90">
        <v>12</v>
      </c>
      <c r="Q16" s="89"/>
      <c r="R16" s="91">
        <f>SUM(G16-H16)</f>
        <v>1</v>
      </c>
      <c r="S16" s="41">
        <v>30</v>
      </c>
    </row>
    <row r="17" spans="1:19" ht="12" customHeight="1">
      <c r="A17" s="242" t="s">
        <v>42</v>
      </c>
      <c r="B17" s="241" t="s">
        <v>16</v>
      </c>
      <c r="C17" s="92">
        <v>2008</v>
      </c>
      <c r="D17" s="106"/>
      <c r="E17" s="107"/>
      <c r="F17" s="160"/>
      <c r="G17" s="60">
        <f t="shared" si="2"/>
        <v>0</v>
      </c>
      <c r="H17" s="77">
        <f t="shared" si="0"/>
        <v>0</v>
      </c>
      <c r="I17" s="107"/>
      <c r="J17" s="69">
        <f t="shared" si="3"/>
        <v>0</v>
      </c>
      <c r="K17" s="112"/>
      <c r="L17" s="83">
        <f t="shared" si="4"/>
        <v>0</v>
      </c>
      <c r="M17" s="122"/>
      <c r="N17" s="122"/>
      <c r="O17" s="122"/>
      <c r="P17" s="123"/>
      <c r="Q17" s="71" t="s">
        <v>22</v>
      </c>
      <c r="R17" s="79">
        <f t="shared" si="1"/>
        <v>0</v>
      </c>
      <c r="S17" s="112"/>
    </row>
    <row r="18" spans="1:19" ht="12" customHeight="1">
      <c r="A18" s="242"/>
      <c r="B18" s="242"/>
      <c r="C18" s="93">
        <v>2009</v>
      </c>
      <c r="D18" s="105"/>
      <c r="E18" s="103"/>
      <c r="F18" s="121"/>
      <c r="G18" s="61">
        <f t="shared" si="2"/>
        <v>0</v>
      </c>
      <c r="H18" s="57">
        <f t="shared" si="0"/>
        <v>0</v>
      </c>
      <c r="I18" s="103"/>
      <c r="J18" s="58">
        <f t="shared" si="3"/>
        <v>0</v>
      </c>
      <c r="K18" s="113"/>
      <c r="L18" s="59">
        <f t="shared" si="4"/>
        <v>0</v>
      </c>
      <c r="M18" s="103"/>
      <c r="N18" s="103"/>
      <c r="O18" s="103"/>
      <c r="P18" s="125"/>
      <c r="Q18" s="71" t="s">
        <v>22</v>
      </c>
      <c r="R18" s="61">
        <f t="shared" si="1"/>
        <v>0</v>
      </c>
      <c r="S18" s="113"/>
    </row>
    <row r="19" spans="1:19" ht="12" customHeight="1" thickBot="1">
      <c r="A19" s="243"/>
      <c r="B19" s="243"/>
      <c r="C19" s="89">
        <v>2010</v>
      </c>
      <c r="D19" s="38"/>
      <c r="E19" s="39">
        <v>6</v>
      </c>
      <c r="F19" s="159"/>
      <c r="G19" s="31">
        <f t="shared" si="2"/>
        <v>6</v>
      </c>
      <c r="H19" s="25">
        <f t="shared" si="0"/>
        <v>6</v>
      </c>
      <c r="I19" s="39">
        <v>6</v>
      </c>
      <c r="J19" s="30">
        <f t="shared" si="3"/>
        <v>1</v>
      </c>
      <c r="K19" s="42">
        <v>6</v>
      </c>
      <c r="L19" s="23">
        <f t="shared" si="4"/>
        <v>0</v>
      </c>
      <c r="M19" s="45"/>
      <c r="N19" s="45"/>
      <c r="O19" s="45"/>
      <c r="P19" s="46"/>
      <c r="Q19" s="12" t="s">
        <v>22</v>
      </c>
      <c r="R19" s="34">
        <f t="shared" si="1"/>
        <v>0</v>
      </c>
      <c r="S19" s="42"/>
    </row>
    <row r="20" spans="1:19" ht="12" customHeight="1">
      <c r="A20" s="241" t="s">
        <v>43</v>
      </c>
      <c r="B20" s="241" t="s">
        <v>17</v>
      </c>
      <c r="C20" s="92">
        <v>2008</v>
      </c>
      <c r="D20" s="104"/>
      <c r="E20" s="101"/>
      <c r="F20" s="120"/>
      <c r="G20" s="64">
        <f t="shared" si="2"/>
        <v>0</v>
      </c>
      <c r="H20" s="53">
        <f t="shared" si="0"/>
        <v>0</v>
      </c>
      <c r="I20" s="101"/>
      <c r="J20" s="54">
        <f t="shared" si="3"/>
        <v>0</v>
      </c>
      <c r="K20" s="113"/>
      <c r="L20" s="55">
        <f t="shared" si="4"/>
        <v>0</v>
      </c>
      <c r="M20" s="101"/>
      <c r="N20" s="101"/>
      <c r="O20" s="101"/>
      <c r="P20" s="127"/>
      <c r="Q20" s="126"/>
      <c r="R20" s="61">
        <f t="shared" si="1"/>
        <v>0</v>
      </c>
      <c r="S20" s="113"/>
    </row>
    <row r="21" spans="1:19" ht="12" customHeight="1">
      <c r="A21" s="242"/>
      <c r="B21" s="242"/>
      <c r="C21" s="93">
        <v>2009</v>
      </c>
      <c r="D21" s="105"/>
      <c r="E21" s="103"/>
      <c r="F21" s="121"/>
      <c r="G21" s="61">
        <f t="shared" si="2"/>
        <v>0</v>
      </c>
      <c r="H21" s="57">
        <f t="shared" si="0"/>
        <v>0</v>
      </c>
      <c r="I21" s="103"/>
      <c r="J21" s="58">
        <f t="shared" si="3"/>
        <v>0</v>
      </c>
      <c r="K21" s="113"/>
      <c r="L21" s="59">
        <f t="shared" si="4"/>
        <v>0</v>
      </c>
      <c r="M21" s="103"/>
      <c r="N21" s="103"/>
      <c r="O21" s="103"/>
      <c r="P21" s="125"/>
      <c r="Q21" s="126"/>
      <c r="R21" s="61">
        <f t="shared" si="1"/>
        <v>0</v>
      </c>
      <c r="S21" s="113"/>
    </row>
    <row r="22" spans="1:19" ht="12" customHeight="1" thickBot="1">
      <c r="A22" s="243"/>
      <c r="B22" s="243"/>
      <c r="C22" s="89">
        <v>2010</v>
      </c>
      <c r="D22" s="38">
        <v>19</v>
      </c>
      <c r="E22" s="39">
        <v>170</v>
      </c>
      <c r="F22" s="159">
        <v>1</v>
      </c>
      <c r="G22" s="31">
        <f t="shared" si="2"/>
        <v>189</v>
      </c>
      <c r="H22" s="25">
        <f t="shared" si="0"/>
        <v>165</v>
      </c>
      <c r="I22" s="39">
        <v>137</v>
      </c>
      <c r="J22" s="30">
        <f t="shared" si="3"/>
        <v>0.8303030303030303</v>
      </c>
      <c r="K22" s="42">
        <v>142</v>
      </c>
      <c r="L22" s="23">
        <f t="shared" si="4"/>
        <v>23</v>
      </c>
      <c r="M22" s="45"/>
      <c r="N22" s="45"/>
      <c r="O22" s="45"/>
      <c r="P22" s="46">
        <v>23</v>
      </c>
      <c r="Q22" s="47">
        <v>203</v>
      </c>
      <c r="R22" s="34">
        <f t="shared" si="1"/>
        <v>24</v>
      </c>
      <c r="S22" s="42">
        <v>59</v>
      </c>
    </row>
    <row r="23" spans="1:19" ht="12" customHeight="1">
      <c r="A23" s="241" t="s">
        <v>44</v>
      </c>
      <c r="B23" s="241" t="s">
        <v>18</v>
      </c>
      <c r="C23" s="92">
        <v>2008</v>
      </c>
      <c r="D23" s="104"/>
      <c r="E23" s="101"/>
      <c r="F23" s="120"/>
      <c r="G23" s="64">
        <f t="shared" si="2"/>
        <v>0</v>
      </c>
      <c r="H23" s="53">
        <f t="shared" si="0"/>
        <v>0</v>
      </c>
      <c r="I23" s="101"/>
      <c r="J23" s="54">
        <f t="shared" si="3"/>
        <v>0</v>
      </c>
      <c r="K23" s="109"/>
      <c r="L23" s="55">
        <f t="shared" si="4"/>
        <v>0</v>
      </c>
      <c r="M23" s="114"/>
      <c r="N23" s="114"/>
      <c r="O23" s="114"/>
      <c r="P23" s="115"/>
      <c r="Q23" s="119"/>
      <c r="R23" s="56">
        <f t="shared" si="1"/>
        <v>0</v>
      </c>
      <c r="S23" s="109"/>
    </row>
    <row r="24" spans="1:19" ht="12" customHeight="1">
      <c r="A24" s="242"/>
      <c r="B24" s="242"/>
      <c r="C24" s="93">
        <v>2009</v>
      </c>
      <c r="D24" s="105"/>
      <c r="E24" s="103"/>
      <c r="F24" s="121"/>
      <c r="G24" s="61">
        <f t="shared" si="2"/>
        <v>0</v>
      </c>
      <c r="H24" s="57">
        <f t="shared" si="0"/>
        <v>0</v>
      </c>
      <c r="I24" s="103"/>
      <c r="J24" s="58">
        <f t="shared" si="3"/>
        <v>0</v>
      </c>
      <c r="K24" s="113"/>
      <c r="L24" s="59">
        <f t="shared" si="4"/>
        <v>0</v>
      </c>
      <c r="M24" s="103"/>
      <c r="N24" s="103"/>
      <c r="O24" s="103"/>
      <c r="P24" s="125"/>
      <c r="Q24" s="126"/>
      <c r="R24" s="61">
        <f t="shared" si="1"/>
        <v>0</v>
      </c>
      <c r="S24" s="113"/>
    </row>
    <row r="25" spans="1:19" ht="12" customHeight="1" thickBot="1">
      <c r="A25" s="243"/>
      <c r="B25" s="243"/>
      <c r="C25" s="89">
        <v>2010</v>
      </c>
      <c r="D25" s="38">
        <v>10</v>
      </c>
      <c r="E25" s="39">
        <v>235</v>
      </c>
      <c r="F25" s="159"/>
      <c r="G25" s="31">
        <f t="shared" si="2"/>
        <v>245</v>
      </c>
      <c r="H25" s="25">
        <f t="shared" si="0"/>
        <v>230</v>
      </c>
      <c r="I25" s="39">
        <v>227</v>
      </c>
      <c r="J25" s="30">
        <f t="shared" si="3"/>
        <v>0.9869565217391304</v>
      </c>
      <c r="K25" s="42">
        <v>201</v>
      </c>
      <c r="L25" s="23">
        <f t="shared" si="4"/>
        <v>29</v>
      </c>
      <c r="M25" s="45"/>
      <c r="N25" s="45"/>
      <c r="O25" s="45"/>
      <c r="P25" s="46">
        <v>29</v>
      </c>
      <c r="Q25" s="47">
        <v>10</v>
      </c>
      <c r="R25" s="34">
        <f t="shared" si="1"/>
        <v>15</v>
      </c>
      <c r="S25" s="42">
        <v>87</v>
      </c>
    </row>
    <row r="26" spans="1:19" ht="12" customHeight="1">
      <c r="A26" s="241" t="s">
        <v>53</v>
      </c>
      <c r="B26" s="241" t="s">
        <v>19</v>
      </c>
      <c r="C26" s="92">
        <v>2008</v>
      </c>
      <c r="D26" s="104"/>
      <c r="E26" s="101"/>
      <c r="F26" s="120"/>
      <c r="G26" s="64">
        <f t="shared" si="2"/>
        <v>0</v>
      </c>
      <c r="H26" s="53">
        <f t="shared" si="0"/>
        <v>0</v>
      </c>
      <c r="I26" s="101"/>
      <c r="J26" s="54">
        <f t="shared" si="3"/>
        <v>0</v>
      </c>
      <c r="K26" s="109"/>
      <c r="L26" s="55">
        <f t="shared" si="4"/>
        <v>0</v>
      </c>
      <c r="M26" s="114"/>
      <c r="N26" s="114"/>
      <c r="O26" s="114"/>
      <c r="P26" s="115"/>
      <c r="Q26" s="119"/>
      <c r="R26" s="56">
        <f t="shared" si="1"/>
        <v>0</v>
      </c>
      <c r="S26" s="109"/>
    </row>
    <row r="27" spans="1:19" ht="12" customHeight="1">
      <c r="A27" s="242"/>
      <c r="B27" s="242"/>
      <c r="C27" s="93">
        <v>2009</v>
      </c>
      <c r="D27" s="105"/>
      <c r="E27" s="103"/>
      <c r="F27" s="121"/>
      <c r="G27" s="61">
        <f t="shared" si="2"/>
        <v>0</v>
      </c>
      <c r="H27" s="57">
        <f t="shared" si="0"/>
        <v>0</v>
      </c>
      <c r="I27" s="103"/>
      <c r="J27" s="58">
        <f t="shared" si="3"/>
        <v>0</v>
      </c>
      <c r="K27" s="113"/>
      <c r="L27" s="59">
        <f t="shared" si="4"/>
        <v>0</v>
      </c>
      <c r="M27" s="103"/>
      <c r="N27" s="103"/>
      <c r="O27" s="103"/>
      <c r="P27" s="125"/>
      <c r="Q27" s="126"/>
      <c r="R27" s="61">
        <f t="shared" si="1"/>
        <v>0</v>
      </c>
      <c r="S27" s="113"/>
    </row>
    <row r="28" spans="1:19" ht="12" customHeight="1" thickBot="1">
      <c r="A28" s="243"/>
      <c r="B28" s="243"/>
      <c r="C28" s="89">
        <v>2010</v>
      </c>
      <c r="D28" s="38">
        <v>38</v>
      </c>
      <c r="E28" s="39">
        <v>66</v>
      </c>
      <c r="F28" s="159"/>
      <c r="G28" s="31">
        <f t="shared" si="2"/>
        <v>104</v>
      </c>
      <c r="H28" s="25">
        <f t="shared" si="0"/>
        <v>60</v>
      </c>
      <c r="I28" s="39">
        <v>36</v>
      </c>
      <c r="J28" s="30">
        <f t="shared" si="3"/>
        <v>0.6</v>
      </c>
      <c r="K28" s="42">
        <v>38</v>
      </c>
      <c r="L28" s="23">
        <f t="shared" si="4"/>
        <v>22</v>
      </c>
      <c r="M28" s="45"/>
      <c r="N28" s="45"/>
      <c r="O28" s="45"/>
      <c r="P28" s="46">
        <v>22</v>
      </c>
      <c r="Q28" s="47">
        <v>111</v>
      </c>
      <c r="R28" s="34">
        <f t="shared" si="1"/>
        <v>44</v>
      </c>
      <c r="S28" s="42">
        <v>17</v>
      </c>
    </row>
    <row r="29" spans="1:19" ht="12" customHeight="1">
      <c r="A29" s="241" t="s">
        <v>49</v>
      </c>
      <c r="B29" s="241" t="s">
        <v>20</v>
      </c>
      <c r="C29" s="92">
        <v>2008</v>
      </c>
      <c r="D29" s="104"/>
      <c r="E29" s="101"/>
      <c r="F29" s="120"/>
      <c r="G29" s="64">
        <f>E29+D29</f>
        <v>0</v>
      </c>
      <c r="H29" s="53">
        <f>K29+L29</f>
        <v>0</v>
      </c>
      <c r="I29" s="101"/>
      <c r="J29" s="54">
        <f aca="true" t="shared" si="5" ref="J29:J34">IF(H29&lt;&gt;0,I29/H29,0)</f>
        <v>0</v>
      </c>
      <c r="K29" s="109"/>
      <c r="L29" s="55">
        <f>M29+N29+O29+P29</f>
        <v>0</v>
      </c>
      <c r="M29" s="114"/>
      <c r="N29" s="114"/>
      <c r="O29" s="114"/>
      <c r="P29" s="115"/>
      <c r="Q29" s="119"/>
      <c r="R29" s="56">
        <f>SUM(G29-H29)</f>
        <v>0</v>
      </c>
      <c r="S29" s="109"/>
    </row>
    <row r="30" spans="1:19" ht="12" customHeight="1">
      <c r="A30" s="242"/>
      <c r="B30" s="242"/>
      <c r="C30" s="93">
        <v>2009</v>
      </c>
      <c r="D30" s="105"/>
      <c r="E30" s="103"/>
      <c r="F30" s="121"/>
      <c r="G30" s="61">
        <f>E30+D30</f>
        <v>0</v>
      </c>
      <c r="H30" s="57">
        <f>K30+L30</f>
        <v>0</v>
      </c>
      <c r="I30" s="103"/>
      <c r="J30" s="58">
        <f t="shared" si="5"/>
        <v>0</v>
      </c>
      <c r="K30" s="113"/>
      <c r="L30" s="59">
        <f>M30+N30+O30+P30</f>
        <v>0</v>
      </c>
      <c r="M30" s="103"/>
      <c r="N30" s="103"/>
      <c r="O30" s="103"/>
      <c r="P30" s="125"/>
      <c r="Q30" s="126"/>
      <c r="R30" s="61">
        <f>SUM(G30-H30)</f>
        <v>0</v>
      </c>
      <c r="S30" s="113"/>
    </row>
    <row r="31" spans="1:19" ht="12" customHeight="1" thickBot="1">
      <c r="A31" s="243"/>
      <c r="B31" s="243"/>
      <c r="C31" s="89">
        <v>2010</v>
      </c>
      <c r="D31" s="38"/>
      <c r="E31" s="39">
        <v>19</v>
      </c>
      <c r="F31" s="159"/>
      <c r="G31" s="31">
        <f>E31+D31</f>
        <v>19</v>
      </c>
      <c r="H31" s="25">
        <f>K31+L31</f>
        <v>19</v>
      </c>
      <c r="I31" s="39">
        <v>19</v>
      </c>
      <c r="J31" s="30">
        <f t="shared" si="5"/>
        <v>1</v>
      </c>
      <c r="K31" s="74">
        <v>19</v>
      </c>
      <c r="L31" s="22">
        <f>M31+N31+O31+P31</f>
        <v>0</v>
      </c>
      <c r="M31" s="48"/>
      <c r="N31" s="48"/>
      <c r="O31" s="48"/>
      <c r="P31" s="78"/>
      <c r="Q31" s="75"/>
      <c r="R31" s="76">
        <f>SUM(G31-H31)</f>
        <v>0</v>
      </c>
      <c r="S31" s="74"/>
    </row>
    <row r="32" spans="1:19" ht="12" customHeight="1">
      <c r="A32" s="247" t="s">
        <v>54</v>
      </c>
      <c r="B32" s="241" t="s">
        <v>21</v>
      </c>
      <c r="C32" s="92">
        <v>2008</v>
      </c>
      <c r="D32" s="136">
        <f aca="true" t="shared" si="6" ref="D32:I34">D8+D11+D14+D17+D20+D23+D26+D29</f>
        <v>0</v>
      </c>
      <c r="E32" s="144">
        <f t="shared" si="6"/>
        <v>0</v>
      </c>
      <c r="F32" s="146">
        <f t="shared" si="6"/>
        <v>0</v>
      </c>
      <c r="G32" s="169">
        <f t="shared" si="6"/>
        <v>0</v>
      </c>
      <c r="H32" s="166">
        <f t="shared" si="6"/>
        <v>0</v>
      </c>
      <c r="I32" s="144">
        <f t="shared" si="6"/>
        <v>0</v>
      </c>
      <c r="J32" s="54">
        <f t="shared" si="5"/>
        <v>0</v>
      </c>
      <c r="K32" s="143">
        <f aca="true" t="shared" si="7" ref="K32:R32">K8+K11+K14+K17+K20+K23+K26+K29</f>
        <v>0</v>
      </c>
      <c r="L32" s="166">
        <f t="shared" si="7"/>
        <v>0</v>
      </c>
      <c r="M32" s="144">
        <f t="shared" si="7"/>
        <v>0</v>
      </c>
      <c r="N32" s="144">
        <f t="shared" si="7"/>
        <v>0</v>
      </c>
      <c r="O32" s="144">
        <f t="shared" si="7"/>
        <v>0</v>
      </c>
      <c r="P32" s="236">
        <f t="shared" si="7"/>
        <v>0</v>
      </c>
      <c r="Q32" s="137">
        <f>Q8+Q11+Q14+Q20+Q23+Q26+Q29</f>
        <v>0</v>
      </c>
      <c r="R32" s="142">
        <f t="shared" si="7"/>
        <v>0</v>
      </c>
      <c r="S32" s="137">
        <f>S8+S11+S14+S17+S20+S23+S26+S29</f>
        <v>0</v>
      </c>
    </row>
    <row r="33" spans="1:19" ht="12" customHeight="1">
      <c r="A33" s="248"/>
      <c r="B33" s="242"/>
      <c r="C33" s="93">
        <v>2009</v>
      </c>
      <c r="D33" s="138">
        <f t="shared" si="6"/>
        <v>0</v>
      </c>
      <c r="E33" s="150">
        <f t="shared" si="6"/>
        <v>0</v>
      </c>
      <c r="F33" s="152">
        <f t="shared" si="6"/>
        <v>0</v>
      </c>
      <c r="G33" s="170">
        <f t="shared" si="6"/>
        <v>0</v>
      </c>
      <c r="H33" s="167">
        <f t="shared" si="6"/>
        <v>0</v>
      </c>
      <c r="I33" s="150">
        <f t="shared" si="6"/>
        <v>0</v>
      </c>
      <c r="J33" s="58">
        <f t="shared" si="5"/>
        <v>0</v>
      </c>
      <c r="K33" s="149">
        <f aca="true" t="shared" si="8" ref="K33:P33">K9+K12+K15+K18+K21+K24+K27+K30</f>
        <v>0</v>
      </c>
      <c r="L33" s="167">
        <f t="shared" si="8"/>
        <v>0</v>
      </c>
      <c r="M33" s="150">
        <f t="shared" si="8"/>
        <v>0</v>
      </c>
      <c r="N33" s="150">
        <f t="shared" si="8"/>
        <v>0</v>
      </c>
      <c r="O33" s="150">
        <f t="shared" si="8"/>
        <v>0</v>
      </c>
      <c r="P33" s="237">
        <f t="shared" si="8"/>
        <v>0</v>
      </c>
      <c r="Q33" s="139">
        <f>Q9+Q12+Q15+Q21+Q24+Q27+Q30</f>
        <v>0</v>
      </c>
      <c r="R33" s="148">
        <f>R9+R12+R15+R18+R21+R24+R27+R30</f>
        <v>0</v>
      </c>
      <c r="S33" s="139">
        <f>S9+S12+S15+S18+S21+S24+S27+S30</f>
        <v>0</v>
      </c>
    </row>
    <row r="34" spans="1:19" ht="12" customHeight="1" thickBot="1">
      <c r="A34" s="249"/>
      <c r="B34" s="243"/>
      <c r="C34" s="89">
        <v>2010</v>
      </c>
      <c r="D34" s="140">
        <f t="shared" si="6"/>
        <v>87</v>
      </c>
      <c r="E34" s="156">
        <f t="shared" si="6"/>
        <v>639</v>
      </c>
      <c r="F34" s="157">
        <f t="shared" si="6"/>
        <v>1</v>
      </c>
      <c r="G34" s="171">
        <f t="shared" si="6"/>
        <v>726</v>
      </c>
      <c r="H34" s="168">
        <f t="shared" si="6"/>
        <v>630</v>
      </c>
      <c r="I34" s="156">
        <f t="shared" si="6"/>
        <v>559</v>
      </c>
      <c r="J34" s="191">
        <f t="shared" si="5"/>
        <v>0.8873015873015873</v>
      </c>
      <c r="K34" s="190">
        <f aca="true" t="shared" si="9" ref="K34:R34">K10+K13+K16+K19+K22+K25+K28+K31</f>
        <v>516</v>
      </c>
      <c r="L34" s="168">
        <f t="shared" si="9"/>
        <v>114</v>
      </c>
      <c r="M34" s="156">
        <f t="shared" si="9"/>
        <v>0</v>
      </c>
      <c r="N34" s="156">
        <f t="shared" si="9"/>
        <v>0</v>
      </c>
      <c r="O34" s="156">
        <f t="shared" si="9"/>
        <v>0</v>
      </c>
      <c r="P34" s="238">
        <f t="shared" si="9"/>
        <v>114</v>
      </c>
      <c r="Q34" s="141">
        <f>Q10+Q13+Q16+Q22+Q25+Q28+Q31</f>
        <v>414</v>
      </c>
      <c r="R34" s="162">
        <f t="shared" si="9"/>
        <v>96</v>
      </c>
      <c r="S34" s="141">
        <f>S10+S13+S16+S19+S22+S25+S28+S31</f>
        <v>205</v>
      </c>
    </row>
    <row r="35" spans="1:19" ht="12" customHeight="1">
      <c r="A35" s="242" t="s">
        <v>45</v>
      </c>
      <c r="B35" s="241" t="s">
        <v>23</v>
      </c>
      <c r="C35" s="92">
        <v>2008</v>
      </c>
      <c r="D35" s="106"/>
      <c r="E35" s="107"/>
      <c r="F35" s="160"/>
      <c r="G35" s="60">
        <f t="shared" si="2"/>
        <v>0</v>
      </c>
      <c r="H35" s="77">
        <f t="shared" si="0"/>
        <v>0</v>
      </c>
      <c r="I35" s="107"/>
      <c r="J35" s="69">
        <f t="shared" si="3"/>
        <v>0</v>
      </c>
      <c r="K35" s="112"/>
      <c r="L35" s="62">
        <f t="shared" si="4"/>
        <v>0</v>
      </c>
      <c r="M35" s="122"/>
      <c r="N35" s="122"/>
      <c r="O35" s="122"/>
      <c r="P35" s="129"/>
      <c r="Q35" s="124"/>
      <c r="R35" s="79">
        <f t="shared" si="1"/>
        <v>0</v>
      </c>
      <c r="S35" s="112"/>
    </row>
    <row r="36" spans="1:19" ht="12" customHeight="1">
      <c r="A36" s="242"/>
      <c r="B36" s="242"/>
      <c r="C36" s="93">
        <v>2009</v>
      </c>
      <c r="D36" s="105"/>
      <c r="E36" s="103"/>
      <c r="F36" s="121"/>
      <c r="G36" s="61">
        <f t="shared" si="2"/>
        <v>0</v>
      </c>
      <c r="H36" s="57">
        <f t="shared" si="0"/>
        <v>0</v>
      </c>
      <c r="I36" s="103"/>
      <c r="J36" s="58">
        <f t="shared" si="3"/>
        <v>0</v>
      </c>
      <c r="K36" s="113"/>
      <c r="L36" s="63">
        <f t="shared" si="4"/>
        <v>0</v>
      </c>
      <c r="M36" s="103"/>
      <c r="N36" s="103"/>
      <c r="O36" s="103"/>
      <c r="P36" s="121"/>
      <c r="Q36" s="126"/>
      <c r="R36" s="61">
        <f t="shared" si="1"/>
        <v>0</v>
      </c>
      <c r="S36" s="113"/>
    </row>
    <row r="37" spans="1:19" ht="12" customHeight="1" thickBot="1">
      <c r="A37" s="243"/>
      <c r="B37" s="243"/>
      <c r="C37" s="89">
        <v>2010</v>
      </c>
      <c r="D37" s="38">
        <v>10</v>
      </c>
      <c r="E37" s="39">
        <v>46</v>
      </c>
      <c r="F37" s="159"/>
      <c r="G37" s="31">
        <f t="shared" si="2"/>
        <v>56</v>
      </c>
      <c r="H37" s="25">
        <f t="shared" si="0"/>
        <v>50</v>
      </c>
      <c r="I37" s="39">
        <v>46</v>
      </c>
      <c r="J37" s="30">
        <f t="shared" si="3"/>
        <v>0.92</v>
      </c>
      <c r="K37" s="42">
        <v>30</v>
      </c>
      <c r="L37" s="25">
        <f t="shared" si="4"/>
        <v>20</v>
      </c>
      <c r="M37" s="48">
        <v>12</v>
      </c>
      <c r="N37" s="48">
        <v>2</v>
      </c>
      <c r="O37" s="48">
        <v>4</v>
      </c>
      <c r="P37" s="49">
        <v>2</v>
      </c>
      <c r="Q37" s="47">
        <v>63</v>
      </c>
      <c r="R37" s="34">
        <f t="shared" si="1"/>
        <v>6</v>
      </c>
      <c r="S37" s="42">
        <v>15</v>
      </c>
    </row>
    <row r="38" spans="1:19" ht="12" customHeight="1">
      <c r="A38" s="241" t="s">
        <v>46</v>
      </c>
      <c r="B38" s="241" t="s">
        <v>24</v>
      </c>
      <c r="C38" s="92">
        <v>2008</v>
      </c>
      <c r="D38" s="104"/>
      <c r="E38" s="101"/>
      <c r="F38" s="120"/>
      <c r="G38" s="64">
        <f t="shared" si="2"/>
        <v>0</v>
      </c>
      <c r="H38" s="53">
        <f t="shared" si="0"/>
        <v>0</v>
      </c>
      <c r="I38" s="101"/>
      <c r="J38" s="54">
        <f t="shared" si="3"/>
        <v>0</v>
      </c>
      <c r="K38" s="108"/>
      <c r="L38" s="55">
        <f t="shared" si="4"/>
        <v>0</v>
      </c>
      <c r="M38" s="114"/>
      <c r="N38" s="114"/>
      <c r="O38" s="114"/>
      <c r="P38" s="115"/>
      <c r="Q38" s="116"/>
      <c r="R38" s="94">
        <f t="shared" si="1"/>
        <v>0</v>
      </c>
      <c r="S38" s="108"/>
    </row>
    <row r="39" spans="1:19" ht="12" customHeight="1">
      <c r="A39" s="242"/>
      <c r="B39" s="242"/>
      <c r="C39" s="93">
        <v>2009</v>
      </c>
      <c r="D39" s="105"/>
      <c r="E39" s="103"/>
      <c r="F39" s="121"/>
      <c r="G39" s="61">
        <f t="shared" si="2"/>
        <v>0</v>
      </c>
      <c r="H39" s="57">
        <f t="shared" si="0"/>
        <v>0</v>
      </c>
      <c r="I39" s="103"/>
      <c r="J39" s="58">
        <f t="shared" si="3"/>
        <v>0</v>
      </c>
      <c r="K39" s="113"/>
      <c r="L39" s="59">
        <f t="shared" si="4"/>
        <v>0</v>
      </c>
      <c r="M39" s="103"/>
      <c r="N39" s="103"/>
      <c r="O39" s="103"/>
      <c r="P39" s="125"/>
      <c r="Q39" s="126"/>
      <c r="R39" s="61">
        <f t="shared" si="1"/>
        <v>0</v>
      </c>
      <c r="S39" s="113"/>
    </row>
    <row r="40" spans="1:19" ht="12" customHeight="1" thickBot="1">
      <c r="A40" s="243"/>
      <c r="B40" s="243"/>
      <c r="C40" s="89">
        <v>2010</v>
      </c>
      <c r="D40" s="50">
        <v>4</v>
      </c>
      <c r="E40" s="40">
        <v>186</v>
      </c>
      <c r="F40" s="90"/>
      <c r="G40" s="29">
        <f t="shared" si="2"/>
        <v>190</v>
      </c>
      <c r="H40" s="85">
        <f t="shared" si="0"/>
        <v>188</v>
      </c>
      <c r="I40" s="40">
        <v>187</v>
      </c>
      <c r="J40" s="32">
        <f t="shared" si="3"/>
        <v>0.9946808510638298</v>
      </c>
      <c r="K40" s="42">
        <v>183</v>
      </c>
      <c r="L40" s="23">
        <f t="shared" si="4"/>
        <v>5</v>
      </c>
      <c r="M40" s="45"/>
      <c r="N40" s="45"/>
      <c r="O40" s="45"/>
      <c r="P40" s="46">
        <v>5</v>
      </c>
      <c r="Q40" s="47">
        <v>75</v>
      </c>
      <c r="R40" s="29">
        <f t="shared" si="1"/>
        <v>2</v>
      </c>
      <c r="S40" s="42">
        <v>21</v>
      </c>
    </row>
    <row r="41" spans="1:19" ht="12" customHeight="1">
      <c r="A41" s="241" t="s">
        <v>50</v>
      </c>
      <c r="B41" s="241" t="s">
        <v>25</v>
      </c>
      <c r="C41" s="92">
        <v>2008</v>
      </c>
      <c r="D41" s="99"/>
      <c r="E41" s="101"/>
      <c r="F41" s="120"/>
      <c r="G41" s="64">
        <f>E41+D41</f>
        <v>0</v>
      </c>
      <c r="H41" s="53">
        <f t="shared" si="0"/>
        <v>0</v>
      </c>
      <c r="I41" s="101"/>
      <c r="J41" s="86">
        <f t="shared" si="3"/>
        <v>0</v>
      </c>
      <c r="K41" s="110"/>
      <c r="L41" s="55">
        <f>M41+N41+O41+P41</f>
        <v>0</v>
      </c>
      <c r="M41" s="114"/>
      <c r="N41" s="114"/>
      <c r="O41" s="114"/>
      <c r="P41" s="115"/>
      <c r="Q41" s="71" t="s">
        <v>22</v>
      </c>
      <c r="R41" s="64">
        <f>SUM(G41-H41)</f>
        <v>0</v>
      </c>
      <c r="S41" s="70" t="s">
        <v>22</v>
      </c>
    </row>
    <row r="42" spans="1:19" ht="12" customHeight="1">
      <c r="A42" s="242"/>
      <c r="B42" s="242"/>
      <c r="C42" s="93">
        <v>2009</v>
      </c>
      <c r="D42" s="102"/>
      <c r="E42" s="103"/>
      <c r="F42" s="121"/>
      <c r="G42" s="61">
        <f t="shared" si="2"/>
        <v>0</v>
      </c>
      <c r="H42" s="57">
        <f t="shared" si="0"/>
        <v>0</v>
      </c>
      <c r="I42" s="103"/>
      <c r="J42" s="87">
        <f t="shared" si="3"/>
        <v>0</v>
      </c>
      <c r="K42" s="111"/>
      <c r="L42" s="59">
        <f>M42+N42+O42+P42</f>
        <v>0</v>
      </c>
      <c r="M42" s="103"/>
      <c r="N42" s="103"/>
      <c r="O42" s="103"/>
      <c r="P42" s="125"/>
      <c r="Q42" s="71" t="s">
        <v>22</v>
      </c>
      <c r="R42" s="61">
        <f t="shared" si="1"/>
        <v>0</v>
      </c>
      <c r="S42" s="70" t="s">
        <v>22</v>
      </c>
    </row>
    <row r="43" spans="1:19" ht="12" customHeight="1" thickBot="1">
      <c r="A43" s="243"/>
      <c r="B43" s="243"/>
      <c r="C43" s="89">
        <v>2010</v>
      </c>
      <c r="D43" s="73">
        <v>20</v>
      </c>
      <c r="E43" s="40">
        <v>57</v>
      </c>
      <c r="F43" s="90"/>
      <c r="G43" s="29">
        <f aca="true" t="shared" si="10" ref="G43:G52">E43+D43</f>
        <v>77</v>
      </c>
      <c r="H43" s="85">
        <f t="shared" si="0"/>
        <v>77</v>
      </c>
      <c r="I43" s="40">
        <v>77</v>
      </c>
      <c r="J43" s="97">
        <f t="shared" si="3"/>
        <v>1</v>
      </c>
      <c r="K43" s="89">
        <v>46</v>
      </c>
      <c r="L43" s="59">
        <f>M43+N43+O43+P43</f>
        <v>31</v>
      </c>
      <c r="M43" s="40"/>
      <c r="N43" s="40"/>
      <c r="O43" s="40"/>
      <c r="P43" s="43">
        <v>31</v>
      </c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241" t="s">
        <v>41</v>
      </c>
      <c r="B44" s="241" t="s">
        <v>26</v>
      </c>
      <c r="C44" s="92">
        <v>2008</v>
      </c>
      <c r="D44" s="104"/>
      <c r="E44" s="101"/>
      <c r="F44" s="120"/>
      <c r="G44" s="64">
        <f t="shared" si="10"/>
        <v>0</v>
      </c>
      <c r="H44" s="53">
        <f aca="true" t="shared" si="11" ref="H44:H52">K44+L44</f>
        <v>0</v>
      </c>
      <c r="I44" s="101"/>
      <c r="J44" s="54">
        <f t="shared" si="3"/>
        <v>0</v>
      </c>
      <c r="K44" s="108"/>
      <c r="L44" s="55">
        <f t="shared" si="4"/>
        <v>0</v>
      </c>
      <c r="M44" s="114"/>
      <c r="N44" s="114"/>
      <c r="O44" s="114"/>
      <c r="P44" s="115"/>
      <c r="Q44" s="116"/>
      <c r="R44" s="94">
        <f aca="true" t="shared" si="12" ref="R44:R52">SUM(G44-H44)</f>
        <v>0</v>
      </c>
      <c r="S44" s="108"/>
    </row>
    <row r="45" spans="1:19" ht="12" customHeight="1">
      <c r="A45" s="242"/>
      <c r="B45" s="242"/>
      <c r="C45" s="93">
        <v>2009</v>
      </c>
      <c r="D45" s="105"/>
      <c r="E45" s="103"/>
      <c r="F45" s="121"/>
      <c r="G45" s="61">
        <f t="shared" si="10"/>
        <v>0</v>
      </c>
      <c r="H45" s="57">
        <f t="shared" si="11"/>
        <v>0</v>
      </c>
      <c r="I45" s="103"/>
      <c r="J45" s="58">
        <f t="shared" si="3"/>
        <v>0</v>
      </c>
      <c r="K45" s="109"/>
      <c r="L45" s="59">
        <f t="shared" si="4"/>
        <v>0</v>
      </c>
      <c r="M45" s="117"/>
      <c r="N45" s="117"/>
      <c r="O45" s="117"/>
      <c r="P45" s="118"/>
      <c r="Q45" s="119"/>
      <c r="R45" s="56">
        <f t="shared" si="12"/>
        <v>0</v>
      </c>
      <c r="S45" s="109"/>
    </row>
    <row r="46" spans="1:19" ht="12" customHeight="1" thickBot="1">
      <c r="A46" s="243"/>
      <c r="B46" s="243"/>
      <c r="C46" s="89">
        <v>2010</v>
      </c>
      <c r="D46" s="50">
        <v>6</v>
      </c>
      <c r="E46" s="40">
        <v>68</v>
      </c>
      <c r="F46" s="90"/>
      <c r="G46" s="29">
        <f t="shared" si="10"/>
        <v>74</v>
      </c>
      <c r="H46" s="85">
        <f t="shared" si="11"/>
        <v>57</v>
      </c>
      <c r="I46" s="40">
        <v>43</v>
      </c>
      <c r="J46" s="32">
        <f t="shared" si="3"/>
        <v>0.7543859649122807</v>
      </c>
      <c r="K46" s="41">
        <v>53</v>
      </c>
      <c r="L46" s="23">
        <f t="shared" si="4"/>
        <v>4</v>
      </c>
      <c r="M46" s="40"/>
      <c r="N46" s="40"/>
      <c r="O46" s="40"/>
      <c r="P46" s="43">
        <v>4</v>
      </c>
      <c r="Q46" s="44">
        <v>67</v>
      </c>
      <c r="R46" s="29">
        <f t="shared" si="12"/>
        <v>17</v>
      </c>
      <c r="S46" s="41">
        <v>2</v>
      </c>
    </row>
    <row r="47" spans="1:19" ht="12" customHeight="1">
      <c r="A47" s="241" t="s">
        <v>47</v>
      </c>
      <c r="B47" s="241" t="s">
        <v>57</v>
      </c>
      <c r="C47" s="92">
        <v>2008</v>
      </c>
      <c r="D47" s="104"/>
      <c r="E47" s="101"/>
      <c r="F47" s="120"/>
      <c r="G47" s="64">
        <f t="shared" si="10"/>
        <v>0</v>
      </c>
      <c r="H47" s="53">
        <f t="shared" si="11"/>
        <v>0</v>
      </c>
      <c r="I47" s="101"/>
      <c r="J47" s="54">
        <f t="shared" si="3"/>
        <v>0</v>
      </c>
      <c r="K47" s="109"/>
      <c r="L47" s="55">
        <f t="shared" si="4"/>
        <v>0</v>
      </c>
      <c r="M47" s="114"/>
      <c r="N47" s="114"/>
      <c r="O47" s="114"/>
      <c r="P47" s="115"/>
      <c r="Q47" s="119"/>
      <c r="R47" s="56">
        <f t="shared" si="12"/>
        <v>0</v>
      </c>
      <c r="S47" s="109"/>
    </row>
    <row r="48" spans="1:19" ht="12" customHeight="1">
      <c r="A48" s="242"/>
      <c r="B48" s="242"/>
      <c r="C48" s="93">
        <v>2009</v>
      </c>
      <c r="D48" s="105"/>
      <c r="E48" s="103"/>
      <c r="F48" s="121"/>
      <c r="G48" s="61">
        <f t="shared" si="10"/>
        <v>0</v>
      </c>
      <c r="H48" s="57">
        <f t="shared" si="11"/>
        <v>0</v>
      </c>
      <c r="I48" s="103"/>
      <c r="J48" s="58">
        <f t="shared" si="3"/>
        <v>0</v>
      </c>
      <c r="K48" s="109"/>
      <c r="L48" s="59">
        <f t="shared" si="4"/>
        <v>0</v>
      </c>
      <c r="M48" s="117"/>
      <c r="N48" s="117"/>
      <c r="O48" s="117"/>
      <c r="P48" s="118"/>
      <c r="Q48" s="119"/>
      <c r="R48" s="56">
        <f t="shared" si="12"/>
        <v>0</v>
      </c>
      <c r="S48" s="109"/>
    </row>
    <row r="49" spans="1:19" ht="12" customHeight="1" thickBot="1">
      <c r="A49" s="243"/>
      <c r="B49" s="243"/>
      <c r="C49" s="89">
        <v>2010</v>
      </c>
      <c r="D49" s="38">
        <v>4</v>
      </c>
      <c r="E49" s="39">
        <v>61</v>
      </c>
      <c r="F49" s="159"/>
      <c r="G49" s="31">
        <f t="shared" si="10"/>
        <v>65</v>
      </c>
      <c r="H49" s="25">
        <f t="shared" si="11"/>
        <v>61</v>
      </c>
      <c r="I49" s="39">
        <v>60</v>
      </c>
      <c r="J49" s="30">
        <f t="shared" si="3"/>
        <v>0.9836065573770492</v>
      </c>
      <c r="K49" s="41">
        <v>57</v>
      </c>
      <c r="L49" s="23">
        <f t="shared" si="4"/>
        <v>4</v>
      </c>
      <c r="M49" s="40"/>
      <c r="N49" s="40"/>
      <c r="O49" s="40"/>
      <c r="P49" s="43">
        <v>4</v>
      </c>
      <c r="Q49" s="44">
        <v>32</v>
      </c>
      <c r="R49" s="29">
        <f t="shared" si="12"/>
        <v>4</v>
      </c>
      <c r="S49" s="41">
        <v>1</v>
      </c>
    </row>
    <row r="50" spans="1:19" ht="12" customHeight="1">
      <c r="A50" s="241" t="s">
        <v>48</v>
      </c>
      <c r="B50" s="241" t="s">
        <v>27</v>
      </c>
      <c r="C50" s="92">
        <v>2008</v>
      </c>
      <c r="D50" s="104"/>
      <c r="E50" s="101"/>
      <c r="F50" s="120"/>
      <c r="G50" s="64">
        <f t="shared" si="10"/>
        <v>0</v>
      </c>
      <c r="H50" s="53">
        <f t="shared" si="11"/>
        <v>0</v>
      </c>
      <c r="I50" s="101"/>
      <c r="J50" s="54">
        <f t="shared" si="3"/>
        <v>0</v>
      </c>
      <c r="K50" s="109"/>
      <c r="L50" s="55">
        <f t="shared" si="4"/>
        <v>0</v>
      </c>
      <c r="M50" s="114"/>
      <c r="N50" s="114"/>
      <c r="O50" s="114"/>
      <c r="P50" s="115"/>
      <c r="Q50" s="119"/>
      <c r="R50" s="56">
        <f t="shared" si="12"/>
        <v>0</v>
      </c>
      <c r="S50" s="109"/>
    </row>
    <row r="51" spans="1:19" ht="12" customHeight="1">
      <c r="A51" s="242"/>
      <c r="B51" s="242"/>
      <c r="C51" s="93">
        <v>2009</v>
      </c>
      <c r="D51" s="105"/>
      <c r="E51" s="103"/>
      <c r="F51" s="121"/>
      <c r="G51" s="61">
        <f t="shared" si="10"/>
        <v>0</v>
      </c>
      <c r="H51" s="57">
        <f t="shared" si="11"/>
        <v>0</v>
      </c>
      <c r="I51" s="103"/>
      <c r="J51" s="58">
        <f t="shared" si="3"/>
        <v>0</v>
      </c>
      <c r="K51" s="109"/>
      <c r="L51" s="59">
        <f t="shared" si="4"/>
        <v>0</v>
      </c>
      <c r="M51" s="117"/>
      <c r="N51" s="117"/>
      <c r="O51" s="117"/>
      <c r="P51" s="118"/>
      <c r="Q51" s="119"/>
      <c r="R51" s="56">
        <f t="shared" si="12"/>
        <v>0</v>
      </c>
      <c r="S51" s="109"/>
    </row>
    <row r="52" spans="1:19" ht="12" customHeight="1" thickBot="1">
      <c r="A52" s="243"/>
      <c r="B52" s="243"/>
      <c r="C52" s="89">
        <v>2010</v>
      </c>
      <c r="D52" s="38"/>
      <c r="E52" s="39"/>
      <c r="F52" s="159"/>
      <c r="G52" s="31">
        <f t="shared" si="10"/>
        <v>0</v>
      </c>
      <c r="H52" s="25">
        <f t="shared" si="11"/>
        <v>0</v>
      </c>
      <c r="I52" s="39"/>
      <c r="J52" s="30">
        <f t="shared" si="3"/>
        <v>0</v>
      </c>
      <c r="K52" s="80"/>
      <c r="L52" s="22">
        <f t="shared" si="4"/>
        <v>0</v>
      </c>
      <c r="M52" s="39"/>
      <c r="N52" s="39"/>
      <c r="O52" s="39"/>
      <c r="P52" s="81"/>
      <c r="Q52" s="82"/>
      <c r="R52" s="31">
        <f t="shared" si="12"/>
        <v>0</v>
      </c>
      <c r="S52" s="80"/>
    </row>
    <row r="53" spans="1:19" ht="12" customHeight="1">
      <c r="A53" s="247" t="s">
        <v>55</v>
      </c>
      <c r="B53" s="241" t="s">
        <v>28</v>
      </c>
      <c r="C53" s="92">
        <v>2008</v>
      </c>
      <c r="D53" s="136">
        <f aca="true" t="shared" si="13" ref="D53:I55">D35+D38+D41+D44+D47+D50</f>
        <v>0</v>
      </c>
      <c r="E53" s="144">
        <f t="shared" si="13"/>
        <v>0</v>
      </c>
      <c r="F53" s="146">
        <f t="shared" si="13"/>
        <v>0</v>
      </c>
      <c r="G53" s="147">
        <f t="shared" si="13"/>
        <v>0</v>
      </c>
      <c r="H53" s="142">
        <f>H35+H38+H41+H44+H47+H50</f>
        <v>0</v>
      </c>
      <c r="I53" s="144">
        <f t="shared" si="13"/>
        <v>0</v>
      </c>
      <c r="J53" s="86">
        <f>IF(H53&lt;&gt;0,I53/H53,0)</f>
        <v>0</v>
      </c>
      <c r="K53" s="145">
        <f aca="true" t="shared" si="14" ref="K53:P55">K35+K38+K41+K44+K47+K50</f>
        <v>0</v>
      </c>
      <c r="L53" s="136">
        <f t="shared" si="14"/>
        <v>0</v>
      </c>
      <c r="M53" s="144">
        <f t="shared" si="14"/>
        <v>0</v>
      </c>
      <c r="N53" s="144">
        <f t="shared" si="14"/>
        <v>0</v>
      </c>
      <c r="O53" s="144">
        <f t="shared" si="14"/>
        <v>0</v>
      </c>
      <c r="P53" s="146">
        <f t="shared" si="14"/>
        <v>0</v>
      </c>
      <c r="Q53" s="147">
        <f>Q35+Q38+Q44+Q47+Q50</f>
        <v>0</v>
      </c>
      <c r="R53" s="147">
        <f>R35+R38+R41+R44+R47+R50</f>
        <v>0</v>
      </c>
      <c r="S53" s="147">
        <f>S35+S38+S44+S47+S50</f>
        <v>0</v>
      </c>
    </row>
    <row r="54" spans="1:19" ht="12" customHeight="1">
      <c r="A54" s="248"/>
      <c r="B54" s="242"/>
      <c r="C54" s="93">
        <v>2009</v>
      </c>
      <c r="D54" s="138">
        <f t="shared" si="13"/>
        <v>0</v>
      </c>
      <c r="E54" s="150">
        <f t="shared" si="13"/>
        <v>0</v>
      </c>
      <c r="F54" s="152">
        <f t="shared" si="13"/>
        <v>0</v>
      </c>
      <c r="G54" s="153">
        <f t="shared" si="13"/>
        <v>0</v>
      </c>
      <c r="H54" s="148">
        <f t="shared" si="13"/>
        <v>0</v>
      </c>
      <c r="I54" s="150">
        <f t="shared" si="13"/>
        <v>0</v>
      </c>
      <c r="J54" s="87">
        <f t="shared" si="3"/>
        <v>0</v>
      </c>
      <c r="K54" s="151">
        <f t="shared" si="14"/>
        <v>0</v>
      </c>
      <c r="L54" s="138">
        <f t="shared" si="14"/>
        <v>0</v>
      </c>
      <c r="M54" s="150">
        <f t="shared" si="14"/>
        <v>0</v>
      </c>
      <c r="N54" s="150">
        <f t="shared" si="14"/>
        <v>0</v>
      </c>
      <c r="O54" s="150">
        <f t="shared" si="14"/>
        <v>0</v>
      </c>
      <c r="P54" s="152">
        <f t="shared" si="14"/>
        <v>0</v>
      </c>
      <c r="Q54" s="153">
        <f>Q36+Q39+Q45+Q48+Q51</f>
        <v>0</v>
      </c>
      <c r="R54" s="153">
        <f>R36+R39+R42+R45+R48+R51</f>
        <v>0</v>
      </c>
      <c r="S54" s="153">
        <f>S36+S39+S45+S48+S51</f>
        <v>0</v>
      </c>
    </row>
    <row r="55" spans="1:19" ht="12" customHeight="1" thickBot="1">
      <c r="A55" s="248"/>
      <c r="B55" s="243"/>
      <c r="C55" s="89">
        <v>2010</v>
      </c>
      <c r="D55" s="140">
        <f t="shared" si="13"/>
        <v>44</v>
      </c>
      <c r="E55" s="156">
        <f t="shared" si="13"/>
        <v>418</v>
      </c>
      <c r="F55" s="157">
        <f t="shared" si="13"/>
        <v>0</v>
      </c>
      <c r="G55" s="70">
        <f t="shared" si="13"/>
        <v>462</v>
      </c>
      <c r="H55" s="154">
        <f t="shared" si="13"/>
        <v>433</v>
      </c>
      <c r="I55" s="72">
        <f t="shared" si="13"/>
        <v>413</v>
      </c>
      <c r="J55" s="216">
        <f t="shared" si="3"/>
        <v>0.953810623556582</v>
      </c>
      <c r="K55" s="155">
        <f t="shared" si="14"/>
        <v>369</v>
      </c>
      <c r="L55" s="140">
        <f t="shared" si="14"/>
        <v>64</v>
      </c>
      <c r="M55" s="156">
        <f t="shared" si="14"/>
        <v>12</v>
      </c>
      <c r="N55" s="156">
        <f t="shared" si="14"/>
        <v>2</v>
      </c>
      <c r="O55" s="156">
        <f t="shared" si="14"/>
        <v>4</v>
      </c>
      <c r="P55" s="157">
        <f t="shared" si="14"/>
        <v>46</v>
      </c>
      <c r="Q55" s="158">
        <f>Q37+Q40+Q46+Q49+Q52</f>
        <v>237</v>
      </c>
      <c r="R55" s="158">
        <f>R37+R40+R43+R46+R49+R52</f>
        <v>29</v>
      </c>
      <c r="S55" s="158">
        <f>S37+S40+S46+S49+S52</f>
        <v>39</v>
      </c>
    </row>
    <row r="56" spans="1:19" ht="12" customHeight="1">
      <c r="A56" s="250" t="s">
        <v>56</v>
      </c>
      <c r="B56" s="241" t="s">
        <v>29</v>
      </c>
      <c r="C56" s="92">
        <v>2008</v>
      </c>
      <c r="D56" s="172">
        <f aca="true" t="shared" si="15" ref="D56:I58">SUM(D32+D53)</f>
        <v>0</v>
      </c>
      <c r="E56" s="173">
        <f t="shared" si="15"/>
        <v>0</v>
      </c>
      <c r="F56" s="174">
        <f t="shared" si="15"/>
        <v>0</v>
      </c>
      <c r="G56" s="202">
        <f t="shared" si="15"/>
        <v>0</v>
      </c>
      <c r="H56" s="206">
        <f t="shared" si="15"/>
        <v>0</v>
      </c>
      <c r="I56" s="207">
        <f t="shared" si="15"/>
        <v>0</v>
      </c>
      <c r="J56" s="208">
        <f t="shared" si="3"/>
        <v>0</v>
      </c>
      <c r="K56" s="211">
        <f>SUM(K32+K53)</f>
        <v>0</v>
      </c>
      <c r="L56" s="172">
        <f aca="true" t="shared" si="16" ref="L56:Q56">SUM(L32+L53)</f>
        <v>0</v>
      </c>
      <c r="M56" s="173">
        <f t="shared" si="16"/>
        <v>0</v>
      </c>
      <c r="N56" s="173">
        <f t="shared" si="16"/>
        <v>0</v>
      </c>
      <c r="O56" s="173">
        <f t="shared" si="16"/>
        <v>0</v>
      </c>
      <c r="P56" s="217">
        <f t="shared" si="16"/>
        <v>0</v>
      </c>
      <c r="Q56" s="205">
        <f t="shared" si="16"/>
        <v>0</v>
      </c>
      <c r="R56" s="175">
        <f aca="true" t="shared" si="17" ref="R56:S58">SUM(R32+R53)</f>
        <v>0</v>
      </c>
      <c r="S56" s="176">
        <f t="shared" si="17"/>
        <v>0</v>
      </c>
    </row>
    <row r="57" spans="1:19" ht="12" customHeight="1">
      <c r="A57" s="251"/>
      <c r="B57" s="242"/>
      <c r="C57" s="93">
        <v>2009</v>
      </c>
      <c r="D57" s="177">
        <f t="shared" si="15"/>
        <v>0</v>
      </c>
      <c r="E57" s="178">
        <f t="shared" si="15"/>
        <v>0</v>
      </c>
      <c r="F57" s="179">
        <f t="shared" si="15"/>
        <v>0</v>
      </c>
      <c r="G57" s="203">
        <f t="shared" si="15"/>
        <v>0</v>
      </c>
      <c r="H57" s="177">
        <f t="shared" si="15"/>
        <v>0</v>
      </c>
      <c r="I57" s="178">
        <f t="shared" si="15"/>
        <v>0</v>
      </c>
      <c r="J57" s="209">
        <f t="shared" si="3"/>
        <v>0</v>
      </c>
      <c r="K57" s="212">
        <f>SUM(K33+K54)</f>
        <v>0</v>
      </c>
      <c r="L57" s="177">
        <f aca="true" t="shared" si="18" ref="L57:Q57">SUM(L33+L54)</f>
        <v>0</v>
      </c>
      <c r="M57" s="178">
        <f>SUM(M33+M54)</f>
        <v>0</v>
      </c>
      <c r="N57" s="178">
        <f t="shared" si="18"/>
        <v>0</v>
      </c>
      <c r="O57" s="178">
        <f t="shared" si="18"/>
        <v>0</v>
      </c>
      <c r="P57" s="182">
        <f t="shared" si="18"/>
        <v>0</v>
      </c>
      <c r="Q57" s="181">
        <f t="shared" si="18"/>
        <v>0</v>
      </c>
      <c r="R57" s="180">
        <f t="shared" si="17"/>
        <v>0</v>
      </c>
      <c r="S57" s="183">
        <f t="shared" si="17"/>
        <v>0</v>
      </c>
    </row>
    <row r="58" spans="1:19" ht="12" customHeight="1" thickBot="1">
      <c r="A58" s="252"/>
      <c r="B58" s="243"/>
      <c r="C58" s="89">
        <v>2010</v>
      </c>
      <c r="D58" s="195">
        <f t="shared" si="15"/>
        <v>131</v>
      </c>
      <c r="E58" s="196">
        <f t="shared" si="15"/>
        <v>1057</v>
      </c>
      <c r="F58" s="197">
        <f t="shared" si="15"/>
        <v>1</v>
      </c>
      <c r="G58" s="204">
        <f t="shared" si="15"/>
        <v>1188</v>
      </c>
      <c r="H58" s="184">
        <f t="shared" si="15"/>
        <v>1063</v>
      </c>
      <c r="I58" s="185">
        <f t="shared" si="15"/>
        <v>972</v>
      </c>
      <c r="J58" s="210">
        <f>IF(H58&lt;&gt;0,I58/H58,0)</f>
        <v>0.9143932267168391</v>
      </c>
      <c r="K58" s="213">
        <f>SUM(K34+K55)</f>
        <v>885</v>
      </c>
      <c r="L58" s="184">
        <f aca="true" t="shared" si="19" ref="L58:Q58">SUM(L34+L55)</f>
        <v>178</v>
      </c>
      <c r="M58" s="185">
        <f t="shared" si="19"/>
        <v>12</v>
      </c>
      <c r="N58" s="185">
        <f t="shared" si="19"/>
        <v>2</v>
      </c>
      <c r="O58" s="185">
        <f t="shared" si="19"/>
        <v>4</v>
      </c>
      <c r="P58" s="188">
        <f t="shared" si="19"/>
        <v>160</v>
      </c>
      <c r="Q58" s="187">
        <f t="shared" si="19"/>
        <v>651</v>
      </c>
      <c r="R58" s="186">
        <f t="shared" si="17"/>
        <v>125</v>
      </c>
      <c r="S58" s="189">
        <f t="shared" si="17"/>
        <v>244</v>
      </c>
    </row>
    <row r="59" spans="1:19" ht="12" customHeight="1" thickBot="1">
      <c r="A59" s="242" t="s">
        <v>66</v>
      </c>
      <c r="B59" s="241" t="s">
        <v>36</v>
      </c>
      <c r="C59" s="92">
        <v>2008</v>
      </c>
      <c r="D59" s="198"/>
      <c r="E59" s="51"/>
      <c r="F59" s="199"/>
      <c r="G59" s="192"/>
      <c r="H59" s="2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5" customHeight="1" thickBot="1">
      <c r="A60" s="242"/>
      <c r="B60" s="242"/>
      <c r="C60" s="93">
        <v>2009</v>
      </c>
      <c r="D60" s="200"/>
      <c r="E60" s="26"/>
      <c r="F60" s="27"/>
      <c r="G60" s="193"/>
      <c r="H60" s="24"/>
      <c r="I60" s="14"/>
      <c r="J60" s="5"/>
      <c r="K60" s="269" t="s">
        <v>77</v>
      </c>
      <c r="L60" s="270"/>
      <c r="M60" s="14"/>
      <c r="N60" s="15" t="s">
        <v>30</v>
      </c>
      <c r="O60" s="16"/>
      <c r="P60" s="16"/>
      <c r="Q60" s="16"/>
      <c r="R60" s="16"/>
      <c r="S60" s="17"/>
    </row>
    <row r="61" spans="1:19" ht="12" customHeight="1" thickBot="1">
      <c r="A61" s="243"/>
      <c r="B61" s="243"/>
      <c r="C61" s="89">
        <v>2010</v>
      </c>
      <c r="D61" s="201"/>
      <c r="E61" s="52"/>
      <c r="F61" s="28"/>
      <c r="G61" s="194">
        <v>15</v>
      </c>
      <c r="H61" s="24"/>
      <c r="I61" s="14"/>
      <c r="J61" s="8" t="s">
        <v>3</v>
      </c>
      <c r="K61" s="271"/>
      <c r="L61" s="272"/>
      <c r="M61" s="14"/>
      <c r="N61" s="18" t="s">
        <v>3</v>
      </c>
      <c r="O61" s="19" t="s">
        <v>31</v>
      </c>
      <c r="P61" s="20" t="s">
        <v>32</v>
      </c>
      <c r="Q61" s="20" t="s">
        <v>33</v>
      </c>
      <c r="R61" s="20" t="s">
        <v>34</v>
      </c>
      <c r="S61" s="21" t="s">
        <v>35</v>
      </c>
    </row>
    <row r="62" spans="1:19" ht="15" customHeight="1" thickBot="1">
      <c r="A62" s="247" t="s">
        <v>86</v>
      </c>
      <c r="B62" s="241" t="s">
        <v>62</v>
      </c>
      <c r="C62" s="92">
        <v>2008</v>
      </c>
      <c r="D62" s="26"/>
      <c r="E62" s="26"/>
      <c r="F62" s="26"/>
      <c r="G62" s="35">
        <f>IF(G59&lt;&gt;0,G56/L2/G59,0)</f>
        <v>0</v>
      </c>
      <c r="H62" s="163">
        <f>IF(G59&lt;&gt;0,H56/L2/G59,0)</f>
        <v>0</v>
      </c>
      <c r="I62" s="14"/>
      <c r="J62" s="11"/>
      <c r="K62" s="273"/>
      <c r="L62" s="274"/>
      <c r="M62" s="14"/>
      <c r="N62" s="92">
        <v>2008</v>
      </c>
      <c r="O62" s="132"/>
      <c r="P62" s="133"/>
      <c r="Q62" s="103"/>
      <c r="R62" s="103"/>
      <c r="S62" s="125"/>
    </row>
    <row r="63" spans="1:19" ht="12" customHeight="1">
      <c r="A63" s="248"/>
      <c r="B63" s="242"/>
      <c r="C63" s="93">
        <v>2009</v>
      </c>
      <c r="D63" s="26"/>
      <c r="E63" s="26"/>
      <c r="F63" s="26"/>
      <c r="G63" s="36">
        <f>IF(G60&lt;&gt;0,G57/L2/G60,0)</f>
        <v>0</v>
      </c>
      <c r="H63" s="164">
        <f>IF(G60&lt;&gt;0,H57/L2/G60,0)</f>
        <v>0</v>
      </c>
      <c r="I63" s="14"/>
      <c r="J63" s="92">
        <v>2008</v>
      </c>
      <c r="K63" s="130"/>
      <c r="L63" s="131"/>
      <c r="M63" s="14"/>
      <c r="N63" s="93">
        <v>2009</v>
      </c>
      <c r="O63" s="132"/>
      <c r="P63" s="117"/>
      <c r="Q63" s="117"/>
      <c r="R63" s="117"/>
      <c r="S63" s="118"/>
    </row>
    <row r="64" spans="1:19" ht="12" customHeight="1" thickBot="1">
      <c r="A64" s="249"/>
      <c r="B64" s="243"/>
      <c r="C64" s="89">
        <v>2010</v>
      </c>
      <c r="D64" s="26"/>
      <c r="E64" s="26"/>
      <c r="F64" s="26"/>
      <c r="G64" s="37">
        <f>IF(G61&lt;&gt;0,G58/L2/G61,0)</f>
        <v>6.6</v>
      </c>
      <c r="H64" s="165">
        <f>IF(G61&lt;&gt;0,H58/L2/G61,0)</f>
        <v>5.905555555555555</v>
      </c>
      <c r="I64" s="14"/>
      <c r="J64" s="93">
        <v>2009</v>
      </c>
      <c r="K64" s="130"/>
      <c r="L64" s="131"/>
      <c r="M64" s="14"/>
      <c r="N64" s="89">
        <v>2010</v>
      </c>
      <c r="O64" s="50">
        <v>1</v>
      </c>
      <c r="P64" s="40">
        <v>15</v>
      </c>
      <c r="Q64" s="40"/>
      <c r="R64" s="40"/>
      <c r="S64" s="43">
        <v>3</v>
      </c>
    </row>
    <row r="65" spans="1:19" ht="13.5" thickBot="1">
      <c r="A65" s="241" t="s">
        <v>58</v>
      </c>
      <c r="B65" s="241" t="s">
        <v>63</v>
      </c>
      <c r="C65" s="92">
        <v>2008</v>
      </c>
      <c r="D65" s="198"/>
      <c r="E65" s="51"/>
      <c r="F65" s="199"/>
      <c r="G65" s="192"/>
      <c r="H65" s="33"/>
      <c r="I65" s="14"/>
      <c r="J65" s="89">
        <v>2010</v>
      </c>
      <c r="K65" s="258">
        <v>140</v>
      </c>
      <c r="L65" s="259"/>
      <c r="M65" s="14"/>
      <c r="N65" s="14"/>
      <c r="O65" s="14"/>
      <c r="P65" s="14"/>
      <c r="Q65" s="14"/>
      <c r="R65" s="14"/>
      <c r="S65" s="14"/>
    </row>
    <row r="66" spans="1:19" ht="12.75">
      <c r="A66" s="242"/>
      <c r="B66" s="242"/>
      <c r="C66" s="93">
        <v>2009</v>
      </c>
      <c r="D66" s="200"/>
      <c r="E66" s="26"/>
      <c r="F66" s="27"/>
      <c r="G66" s="193"/>
      <c r="H66" s="3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3.5" thickBot="1">
      <c r="A67" s="243"/>
      <c r="B67" s="243"/>
      <c r="C67" s="89">
        <v>2010</v>
      </c>
      <c r="D67" s="201"/>
      <c r="E67" s="52"/>
      <c r="F67" s="28"/>
      <c r="G67" s="194">
        <v>10</v>
      </c>
      <c r="H67" s="33"/>
      <c r="I67" s="14"/>
      <c r="J67" s="14"/>
      <c r="K67" s="14"/>
      <c r="L67" s="14"/>
      <c r="M67" s="14"/>
      <c r="S67" s="14"/>
    </row>
    <row r="68" spans="1:19" ht="12.75">
      <c r="A68" s="241" t="s">
        <v>59</v>
      </c>
      <c r="B68" s="241" t="s">
        <v>64</v>
      </c>
      <c r="C68" s="92">
        <v>2008</v>
      </c>
      <c r="D68" s="26"/>
      <c r="E68" s="26"/>
      <c r="F68" s="26"/>
      <c r="G68" s="35">
        <f>IF(G65&lt;&gt;0,G32/L2/G65,0)</f>
        <v>0</v>
      </c>
      <c r="H68" s="163">
        <f>IF(G65&lt;&gt;0,H32/L2/G65,0)</f>
        <v>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.75">
      <c r="A69" s="242"/>
      <c r="B69" s="242"/>
      <c r="C69" s="93">
        <v>2009</v>
      </c>
      <c r="D69" s="26"/>
      <c r="E69" s="26"/>
      <c r="F69" s="26"/>
      <c r="G69" s="36">
        <f>IF(G66&lt;&gt;0,G33/L2/G66,0)</f>
        <v>0</v>
      </c>
      <c r="H69" s="164">
        <f>IF(G66&lt;&gt;0,H33/L2/G66,0)</f>
        <v>0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243"/>
      <c r="B70" s="243"/>
      <c r="C70" s="89">
        <v>2010</v>
      </c>
      <c r="D70" s="26"/>
      <c r="E70" s="26"/>
      <c r="F70" s="26"/>
      <c r="G70" s="37">
        <f>IF(G67&lt;&gt;0,G34/L2/G67,0)</f>
        <v>6.05</v>
      </c>
      <c r="H70" s="165">
        <f>IF(G67&lt;&gt;0,H34/L2/G67,0)</f>
        <v>5.25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7" ht="12.75">
      <c r="A71" s="241" t="s">
        <v>60</v>
      </c>
      <c r="B71" s="241" t="s">
        <v>75</v>
      </c>
      <c r="C71" s="92">
        <v>2008</v>
      </c>
      <c r="D71" s="198"/>
      <c r="E71" s="51"/>
      <c r="F71" s="199"/>
      <c r="G71" s="192"/>
    </row>
    <row r="72" spans="1:19" ht="12.75">
      <c r="A72" s="242"/>
      <c r="B72" s="242"/>
      <c r="C72" s="93">
        <v>2009</v>
      </c>
      <c r="D72" s="200"/>
      <c r="E72" s="26"/>
      <c r="F72" s="27"/>
      <c r="G72" s="193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3.5" thickBot="1">
      <c r="A73" s="243"/>
      <c r="B73" s="243"/>
      <c r="C73" s="89">
        <v>2010</v>
      </c>
      <c r="D73" s="201"/>
      <c r="E73" s="52"/>
      <c r="F73" s="28"/>
      <c r="G73" s="194">
        <v>5</v>
      </c>
      <c r="H73" s="65"/>
      <c r="I73" s="65"/>
      <c r="K73" s="65"/>
      <c r="L73" s="65"/>
      <c r="M73" s="65"/>
      <c r="S73" s="65"/>
    </row>
    <row r="74" spans="1:19" ht="12.75">
      <c r="A74" s="241" t="s">
        <v>61</v>
      </c>
      <c r="B74" s="241" t="s">
        <v>76</v>
      </c>
      <c r="C74" s="92">
        <v>2008</v>
      </c>
      <c r="D74" s="26"/>
      <c r="E74" s="26"/>
      <c r="F74" s="26"/>
      <c r="G74" s="35">
        <f>IF(G71&lt;&gt;0,G53/L2/G71,0)</f>
        <v>0</v>
      </c>
      <c r="H74" s="163">
        <f>IF(G71&lt;&gt;0,H53/L2/G71,0)</f>
        <v>0</v>
      </c>
      <c r="I74" s="65"/>
      <c r="J74" s="65"/>
      <c r="K74" s="65"/>
      <c r="L74" s="65"/>
      <c r="M74" s="65"/>
      <c r="N74" s="253" t="s">
        <v>83</v>
      </c>
      <c r="O74" s="253"/>
      <c r="P74" s="253"/>
      <c r="Q74" s="253"/>
      <c r="R74" s="253"/>
      <c r="S74" s="65"/>
    </row>
    <row r="75" spans="1:19" ht="12.75">
      <c r="A75" s="242"/>
      <c r="B75" s="242"/>
      <c r="C75" s="93">
        <v>2009</v>
      </c>
      <c r="D75" s="26"/>
      <c r="E75" s="26"/>
      <c r="F75" s="26"/>
      <c r="G75" s="36">
        <f>IF(G72&lt;&gt;0,G54/L2/G72,0)</f>
        <v>0</v>
      </c>
      <c r="H75" s="164">
        <f>IF(G72&lt;&gt;0,H54/L2/G72,0)</f>
        <v>0</v>
      </c>
      <c r="I75" s="65"/>
      <c r="J75" s="65"/>
      <c r="K75" s="65"/>
      <c r="L75" s="65"/>
      <c r="S75" s="65"/>
    </row>
    <row r="76" spans="1:19" ht="13.5" thickBot="1">
      <c r="A76" s="243"/>
      <c r="B76" s="243"/>
      <c r="C76" s="89">
        <v>2010</v>
      </c>
      <c r="D76" s="26"/>
      <c r="E76" s="26"/>
      <c r="F76" s="26"/>
      <c r="G76" s="37">
        <f>IF(G73&lt;&gt;0,G55/L2/G73,0)</f>
        <v>7.7</v>
      </c>
      <c r="H76" s="165">
        <f>IF(G73&lt;&gt;0,H55/L2/G73,0)</f>
        <v>7.216666666666667</v>
      </c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ht="12.75">
      <c r="A77" s="241" t="s">
        <v>91</v>
      </c>
      <c r="B77" s="241" t="s">
        <v>87</v>
      </c>
      <c r="C77" s="92">
        <v>2008</v>
      </c>
      <c r="D77" s="219"/>
      <c r="E77" s="51"/>
      <c r="F77" s="227"/>
      <c r="G77" s="225"/>
      <c r="H77" s="33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ht="12.75">
      <c r="A78" s="242"/>
      <c r="B78" s="242"/>
      <c r="C78" s="93">
        <v>2009</v>
      </c>
      <c r="D78" s="220"/>
      <c r="E78" s="26"/>
      <c r="F78" s="228"/>
      <c r="G78" s="113"/>
      <c r="H78" s="33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13.5" thickBot="1">
      <c r="A79" s="243"/>
      <c r="B79" s="243"/>
      <c r="C79" s="89">
        <v>2010</v>
      </c>
      <c r="D79" s="220"/>
      <c r="E79" s="26"/>
      <c r="F79" s="228"/>
      <c r="G79" s="80">
        <v>127.24</v>
      </c>
      <c r="H79" s="33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2.75">
      <c r="A80" s="247" t="s">
        <v>90</v>
      </c>
      <c r="B80" s="241" t="s">
        <v>88</v>
      </c>
      <c r="C80" s="92">
        <v>2008</v>
      </c>
      <c r="D80" s="219"/>
      <c r="E80" s="51"/>
      <c r="F80" s="229"/>
      <c r="G80" s="222">
        <f>IF(G77&lt;&gt;0,G56/G77,0)</f>
        <v>0</v>
      </c>
      <c r="H80" s="35">
        <f>IF(G77&lt;&gt;0,H56/G77,0)</f>
        <v>0</v>
      </c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1:19" ht="12.75">
      <c r="A81" s="248"/>
      <c r="B81" s="242"/>
      <c r="C81" s="93">
        <v>2009</v>
      </c>
      <c r="D81" s="220"/>
      <c r="E81" s="26"/>
      <c r="F81" s="226"/>
      <c r="G81" s="223">
        <f>IF(G78&lt;&gt;0,G57/G78,0)</f>
        <v>0</v>
      </c>
      <c r="H81" s="36">
        <f>IF(G78&lt;&gt;0,H57/G78,0)</f>
        <v>0</v>
      </c>
      <c r="I81" s="65"/>
      <c r="J81" s="65"/>
      <c r="K81" s="65"/>
      <c r="L81" s="65"/>
      <c r="Q81" s="65"/>
      <c r="R81" s="65"/>
      <c r="S81" s="65"/>
    </row>
    <row r="82" spans="1:19" ht="13.5" thickBot="1">
      <c r="A82" s="249"/>
      <c r="B82" s="243"/>
      <c r="C82" s="89">
        <v>2010</v>
      </c>
      <c r="D82" s="221"/>
      <c r="E82" s="52"/>
      <c r="F82" s="230"/>
      <c r="G82" s="224">
        <f>IF(G79&lt;&gt;0,G58/G79,0)</f>
        <v>9.336686576548257</v>
      </c>
      <c r="H82" s="37">
        <f>IF(G79&lt;&gt;0,H58/G79,0)</f>
        <v>8.354291103426595</v>
      </c>
      <c r="I82" s="65"/>
      <c r="J82" s="65"/>
      <c r="K82" s="65"/>
      <c r="L82" s="65"/>
      <c r="M82" s="66" t="s">
        <v>96</v>
      </c>
      <c r="N82" s="65"/>
      <c r="O82" s="65"/>
      <c r="P82" s="65"/>
      <c r="Q82" s="65"/>
      <c r="R82" s="65"/>
      <c r="S82" s="65"/>
    </row>
    <row r="83" spans="1:19" ht="9" customHeight="1">
      <c r="A83" s="235"/>
      <c r="B83" s="7"/>
      <c r="C83" s="218"/>
      <c r="D83" s="26"/>
      <c r="E83" s="26"/>
      <c r="F83" s="226"/>
      <c r="G83" s="33"/>
      <c r="H83" s="33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1:19" ht="12.75">
      <c r="A84" s="66" t="s">
        <v>94</v>
      </c>
      <c r="B84" s="65"/>
      <c r="C84" s="100"/>
      <c r="D84" s="65"/>
      <c r="E84" s="65"/>
      <c r="F84" s="65"/>
      <c r="G84" s="66" t="s">
        <v>95</v>
      </c>
      <c r="H84" s="65"/>
      <c r="I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1:19" ht="12.75">
      <c r="A85" s="66" t="s">
        <v>97</v>
      </c>
      <c r="B85" s="65"/>
      <c r="C85" s="100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 t="s">
        <v>37</v>
      </c>
      <c r="R85" s="65"/>
      <c r="S85" s="65"/>
    </row>
    <row r="86" spans="1:19" ht="12.75">
      <c r="A86" s="66" t="s">
        <v>65</v>
      </c>
      <c r="B86" s="65"/>
      <c r="C86" s="66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>
      <c r="B87" s="65"/>
      <c r="C87" s="66"/>
      <c r="D87" s="6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1:19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1:19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1:19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1:19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1:19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1:19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1:19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1:19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1:19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</row>
    <row r="99" spans="1:19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</row>
    <row r="101" spans="1:19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</row>
    <row r="102" spans="1:19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</row>
    <row r="103" spans="1:19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</row>
    <row r="104" spans="1:19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</row>
    <row r="105" spans="1:19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</row>
    <row r="106" spans="1:19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</row>
    <row r="107" spans="1:19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</row>
    <row r="108" spans="1:19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</row>
  </sheetData>
  <sheetProtection password="D259" sheet="1" objects="1" scenarios="1"/>
  <mergeCells count="72">
    <mergeCell ref="B26:B28"/>
    <mergeCell ref="B23:B25"/>
    <mergeCell ref="S4:S6"/>
    <mergeCell ref="N5:N6"/>
    <mergeCell ref="A8:A10"/>
    <mergeCell ref="A11:A13"/>
    <mergeCell ref="K60:L62"/>
    <mergeCell ref="D4:D6"/>
    <mergeCell ref="E4:E6"/>
    <mergeCell ref="G4:G6"/>
    <mergeCell ref="A17:A19"/>
    <mergeCell ref="A20:A22"/>
    <mergeCell ref="P5:P6"/>
    <mergeCell ref="Q4:Q6"/>
    <mergeCell ref="R4:R6"/>
    <mergeCell ref="M5:M6"/>
    <mergeCell ref="Q1:S1"/>
    <mergeCell ref="C2:I2"/>
    <mergeCell ref="M2:O2"/>
    <mergeCell ref="H5:H6"/>
    <mergeCell ref="F4:F6"/>
    <mergeCell ref="C4:C6"/>
    <mergeCell ref="A80:A82"/>
    <mergeCell ref="B80:B82"/>
    <mergeCell ref="A77:A79"/>
    <mergeCell ref="B77:B79"/>
    <mergeCell ref="N74:R74"/>
    <mergeCell ref="I5:J5"/>
    <mergeCell ref="K4:K6"/>
    <mergeCell ref="L5:L6"/>
    <mergeCell ref="K65:L65"/>
    <mergeCell ref="O5:O6"/>
    <mergeCell ref="A71:A73"/>
    <mergeCell ref="A74:A76"/>
    <mergeCell ref="A47:A49"/>
    <mergeCell ref="B56:B58"/>
    <mergeCell ref="A68:A70"/>
    <mergeCell ref="A50:A52"/>
    <mergeCell ref="A53:A55"/>
    <mergeCell ref="A56:A58"/>
    <mergeCell ref="A59:A61"/>
    <mergeCell ref="A62:A64"/>
    <mergeCell ref="B14:B16"/>
    <mergeCell ref="A65:A67"/>
    <mergeCell ref="A29:A31"/>
    <mergeCell ref="A23:A25"/>
    <mergeCell ref="A38:A40"/>
    <mergeCell ref="A35:A37"/>
    <mergeCell ref="A44:A46"/>
    <mergeCell ref="A41:A43"/>
    <mergeCell ref="A32:A34"/>
    <mergeCell ref="A26:A28"/>
    <mergeCell ref="A14:A16"/>
    <mergeCell ref="B74:B76"/>
    <mergeCell ref="B71:B73"/>
    <mergeCell ref="B68:B70"/>
    <mergeCell ref="B65:B67"/>
    <mergeCell ref="B62:B64"/>
    <mergeCell ref="B59:B61"/>
    <mergeCell ref="B53:B55"/>
    <mergeCell ref="B50:B52"/>
    <mergeCell ref="B47:B49"/>
    <mergeCell ref="B44:B46"/>
    <mergeCell ref="B41:B43"/>
    <mergeCell ref="B8:B10"/>
    <mergeCell ref="B38:B40"/>
    <mergeCell ref="B35:B37"/>
    <mergeCell ref="B32:B34"/>
    <mergeCell ref="B29:B31"/>
    <mergeCell ref="B20:B22"/>
    <mergeCell ref="B17:B19"/>
    <mergeCell ref="B11:B13"/>
  </mergeCells>
  <printOptions horizontalCentered="1" verticalCentered="1"/>
  <pageMargins left="0.75" right="0.75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">
      <selection activeCell="G65" sqref="G65"/>
    </sheetView>
  </sheetViews>
  <sheetFormatPr defaultColWidth="9.140625" defaultRowHeight="12.75"/>
  <cols>
    <col min="1" max="1" width="48.8515625" style="0" customWidth="1"/>
    <col min="2" max="2" width="6.421875" style="0" customWidth="1"/>
    <col min="3" max="3" width="6.8515625" style="0" customWidth="1"/>
    <col min="4" max="4" width="6.28125" style="0" customWidth="1"/>
    <col min="5" max="5" width="6.57421875" style="0" customWidth="1"/>
    <col min="6" max="6" width="6.140625" style="0" customWidth="1"/>
    <col min="7" max="7" width="8.28125" style="0" customWidth="1"/>
    <col min="8" max="8" width="6.7109375" style="0" customWidth="1"/>
    <col min="9" max="9" width="6.140625" style="0" customWidth="1"/>
    <col min="10" max="10" width="6.421875" style="0" customWidth="1"/>
    <col min="11" max="11" width="6.00390625" style="0" customWidth="1"/>
    <col min="12" max="12" width="6.140625" style="0" customWidth="1"/>
    <col min="13" max="13" width="6.7109375" style="0" customWidth="1"/>
    <col min="14" max="14" width="8.57421875" style="0" customWidth="1"/>
    <col min="15" max="15" width="6.421875" style="0" customWidth="1"/>
    <col min="16" max="16" width="6.140625" style="0" customWidth="1"/>
    <col min="17" max="17" width="7.8515625" style="0" customWidth="1"/>
  </cols>
  <sheetData>
    <row r="1" spans="1:16" ht="18">
      <c r="A1" s="457" t="s">
        <v>258</v>
      </c>
      <c r="B1" s="457"/>
      <c r="C1" s="457"/>
      <c r="D1" s="457"/>
      <c r="E1" s="457"/>
      <c r="F1" s="457"/>
      <c r="G1" s="457"/>
      <c r="H1" s="457"/>
      <c r="I1" s="457"/>
      <c r="J1" s="456" t="s">
        <v>92</v>
      </c>
      <c r="K1" s="455" t="s">
        <v>74</v>
      </c>
      <c r="L1" s="454">
        <v>12</v>
      </c>
      <c r="M1" s="453" t="s">
        <v>257</v>
      </c>
      <c r="N1" s="453"/>
      <c r="O1" s="453"/>
      <c r="P1" s="453"/>
    </row>
    <row r="2" spans="1:16" ht="13.5" thickBo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1"/>
    </row>
    <row r="3" spans="1:16" ht="12.75">
      <c r="A3" s="450" t="s">
        <v>256</v>
      </c>
      <c r="B3" s="449" t="s">
        <v>122</v>
      </c>
      <c r="C3" s="448" t="s">
        <v>255</v>
      </c>
      <c r="D3" s="447" t="s">
        <v>254</v>
      </c>
      <c r="E3" s="447" t="s">
        <v>253</v>
      </c>
      <c r="F3" s="446" t="s">
        <v>252</v>
      </c>
      <c r="G3" s="445" t="s">
        <v>251</v>
      </c>
      <c r="H3" s="444" t="s">
        <v>250</v>
      </c>
      <c r="I3" s="443"/>
      <c r="J3" s="443"/>
      <c r="K3" s="443"/>
      <c r="L3" s="443"/>
      <c r="M3" s="443"/>
      <c r="N3" s="442"/>
      <c r="O3" s="441" t="s">
        <v>249</v>
      </c>
      <c r="P3" s="440" t="s">
        <v>248</v>
      </c>
    </row>
    <row r="4" spans="1:16" ht="12.75">
      <c r="A4" s="429"/>
      <c r="B4" s="422"/>
      <c r="C4" s="428"/>
      <c r="D4" s="423"/>
      <c r="E4" s="423"/>
      <c r="F4" s="427"/>
      <c r="G4" s="426"/>
      <c r="H4" s="439" t="s">
        <v>247</v>
      </c>
      <c r="I4" s="438" t="s">
        <v>246</v>
      </c>
      <c r="J4" s="437" t="s">
        <v>245</v>
      </c>
      <c r="K4" s="436"/>
      <c r="L4" s="436"/>
      <c r="M4" s="436"/>
      <c r="N4" s="435"/>
      <c r="O4" s="421"/>
      <c r="P4" s="420"/>
    </row>
    <row r="5" spans="1:16" ht="12.75">
      <c r="A5" s="429"/>
      <c r="B5" s="422"/>
      <c r="C5" s="428"/>
      <c r="D5" s="423"/>
      <c r="E5" s="423"/>
      <c r="F5" s="427"/>
      <c r="G5" s="426"/>
      <c r="H5" s="425"/>
      <c r="I5" s="434" t="s">
        <v>244</v>
      </c>
      <c r="J5" s="431" t="s">
        <v>243</v>
      </c>
      <c r="K5" s="431" t="s">
        <v>242</v>
      </c>
      <c r="L5" s="431" t="s">
        <v>241</v>
      </c>
      <c r="M5" s="433" t="s">
        <v>240</v>
      </c>
      <c r="N5" s="432"/>
      <c r="O5" s="421"/>
      <c r="P5" s="420"/>
    </row>
    <row r="6" spans="1:16" ht="12.75">
      <c r="A6" s="429"/>
      <c r="B6" s="422"/>
      <c r="C6" s="428"/>
      <c r="D6" s="423"/>
      <c r="E6" s="423"/>
      <c r="F6" s="427"/>
      <c r="G6" s="426"/>
      <c r="H6" s="425"/>
      <c r="I6" s="424"/>
      <c r="J6" s="423"/>
      <c r="K6" s="423"/>
      <c r="L6" s="423"/>
      <c r="M6" s="431" t="s">
        <v>239</v>
      </c>
      <c r="N6" s="430" t="s">
        <v>238</v>
      </c>
      <c r="O6" s="421"/>
      <c r="P6" s="420"/>
    </row>
    <row r="7" spans="1:16" ht="12.75">
      <c r="A7" s="429"/>
      <c r="B7" s="422"/>
      <c r="C7" s="428"/>
      <c r="D7" s="423"/>
      <c r="E7" s="423"/>
      <c r="F7" s="427"/>
      <c r="G7" s="426"/>
      <c r="H7" s="425"/>
      <c r="I7" s="424"/>
      <c r="J7" s="423"/>
      <c r="K7" s="423"/>
      <c r="L7" s="423"/>
      <c r="M7" s="423"/>
      <c r="N7" s="422"/>
      <c r="O7" s="421"/>
      <c r="P7" s="420"/>
    </row>
    <row r="8" spans="1:16" ht="12.75">
      <c r="A8" s="429"/>
      <c r="B8" s="422"/>
      <c r="C8" s="428"/>
      <c r="D8" s="423"/>
      <c r="E8" s="423"/>
      <c r="F8" s="427"/>
      <c r="G8" s="426"/>
      <c r="H8" s="425"/>
      <c r="I8" s="424"/>
      <c r="J8" s="423"/>
      <c r="K8" s="423"/>
      <c r="L8" s="423"/>
      <c r="M8" s="423"/>
      <c r="N8" s="422"/>
      <c r="O8" s="421"/>
      <c r="P8" s="420"/>
    </row>
    <row r="9" spans="1:16" ht="12.75">
      <c r="A9" s="429"/>
      <c r="B9" s="422"/>
      <c r="C9" s="428"/>
      <c r="D9" s="423"/>
      <c r="E9" s="423"/>
      <c r="F9" s="427"/>
      <c r="G9" s="426"/>
      <c r="H9" s="425"/>
      <c r="I9" s="424"/>
      <c r="J9" s="423"/>
      <c r="K9" s="423"/>
      <c r="L9" s="423"/>
      <c r="M9" s="423"/>
      <c r="N9" s="422"/>
      <c r="O9" s="421"/>
      <c r="P9" s="420"/>
    </row>
    <row r="10" spans="1:16" ht="12.75">
      <c r="A10" s="429"/>
      <c r="B10" s="422"/>
      <c r="C10" s="428"/>
      <c r="D10" s="423"/>
      <c r="E10" s="423"/>
      <c r="F10" s="427"/>
      <c r="G10" s="426"/>
      <c r="H10" s="425"/>
      <c r="I10" s="424"/>
      <c r="J10" s="423"/>
      <c r="K10" s="423"/>
      <c r="L10" s="423"/>
      <c r="M10" s="423"/>
      <c r="N10" s="422"/>
      <c r="O10" s="421"/>
      <c r="P10" s="420"/>
    </row>
    <row r="11" spans="1:16" ht="13.5" thickBot="1">
      <c r="A11" s="419"/>
      <c r="B11" s="412"/>
      <c r="C11" s="418"/>
      <c r="D11" s="413"/>
      <c r="E11" s="413"/>
      <c r="F11" s="417"/>
      <c r="G11" s="416"/>
      <c r="H11" s="415"/>
      <c r="I11" s="414"/>
      <c r="J11" s="413"/>
      <c r="K11" s="413"/>
      <c r="L11" s="413"/>
      <c r="M11" s="413"/>
      <c r="N11" s="412"/>
      <c r="O11" s="411"/>
      <c r="P11" s="410"/>
    </row>
    <row r="12" spans="1:16" ht="12.75" customHeight="1" thickBot="1">
      <c r="A12" s="409" t="s">
        <v>81</v>
      </c>
      <c r="B12" s="408" t="s">
        <v>82</v>
      </c>
      <c r="C12" s="407">
        <v>1</v>
      </c>
      <c r="D12" s="406">
        <v>2</v>
      </c>
      <c r="E12" s="406">
        <v>3</v>
      </c>
      <c r="F12" s="406">
        <v>4</v>
      </c>
      <c r="G12" s="406">
        <v>5</v>
      </c>
      <c r="H12" s="407">
        <v>6</v>
      </c>
      <c r="I12" s="406">
        <v>7</v>
      </c>
      <c r="J12" s="406">
        <v>8</v>
      </c>
      <c r="K12" s="406">
        <v>9</v>
      </c>
      <c r="L12" s="406">
        <v>10</v>
      </c>
      <c r="M12" s="406">
        <v>11</v>
      </c>
      <c r="N12" s="405">
        <v>12</v>
      </c>
      <c r="O12" s="404">
        <v>13</v>
      </c>
      <c r="P12" s="404">
        <v>14</v>
      </c>
    </row>
    <row r="13" spans="1:16" ht="12.75">
      <c r="A13" s="378" t="s">
        <v>237</v>
      </c>
      <c r="B13" s="395" t="s">
        <v>236</v>
      </c>
      <c r="C13" s="403">
        <v>4</v>
      </c>
      <c r="D13" s="400">
        <v>39</v>
      </c>
      <c r="E13" s="400"/>
      <c r="F13" s="400"/>
      <c r="G13" s="402">
        <f>C13+D13+E13+F13</f>
        <v>43</v>
      </c>
      <c r="H13" s="401">
        <f>J13+K13+L13+M13+N13</f>
        <v>42</v>
      </c>
      <c r="I13" s="400">
        <v>40</v>
      </c>
      <c r="J13" s="400">
        <v>35</v>
      </c>
      <c r="K13" s="400">
        <v>1</v>
      </c>
      <c r="L13" s="400"/>
      <c r="M13" s="400"/>
      <c r="N13" s="399">
        <v>6</v>
      </c>
      <c r="O13" s="398">
        <f>G13-H13</f>
        <v>1</v>
      </c>
      <c r="P13" s="397">
        <v>2</v>
      </c>
    </row>
    <row r="14" spans="1:16" ht="12.75">
      <c r="A14" s="394" t="s">
        <v>235</v>
      </c>
      <c r="B14" s="377" t="s">
        <v>234</v>
      </c>
      <c r="C14" s="367">
        <v>4</v>
      </c>
      <c r="D14" s="364">
        <v>6</v>
      </c>
      <c r="E14" s="364"/>
      <c r="F14" s="364"/>
      <c r="G14" s="374">
        <f>C14+D14+E14+F14</f>
        <v>10</v>
      </c>
      <c r="H14" s="373">
        <f>J14+K14+L14+M14+N14</f>
        <v>9</v>
      </c>
      <c r="I14" s="332">
        <v>8</v>
      </c>
      <c r="J14" s="332">
        <v>7</v>
      </c>
      <c r="K14" s="332"/>
      <c r="L14" s="332"/>
      <c r="M14" s="332"/>
      <c r="N14" s="372">
        <v>2</v>
      </c>
      <c r="O14" s="371">
        <f>G14-H14</f>
        <v>1</v>
      </c>
      <c r="P14" s="370">
        <v>1</v>
      </c>
    </row>
    <row r="15" spans="1:16" ht="12.75">
      <c r="A15" s="378" t="s">
        <v>233</v>
      </c>
      <c r="B15" s="377" t="s">
        <v>232</v>
      </c>
      <c r="C15" s="367"/>
      <c r="D15" s="364"/>
      <c r="E15" s="364"/>
      <c r="F15" s="364"/>
      <c r="G15" s="374">
        <f>C15+D15+E15+F15</f>
        <v>0</v>
      </c>
      <c r="H15" s="373">
        <f>J15+K15+L15+M15+N15</f>
        <v>0</v>
      </c>
      <c r="I15" s="332"/>
      <c r="J15" s="332"/>
      <c r="K15" s="332"/>
      <c r="L15" s="332"/>
      <c r="M15" s="332"/>
      <c r="N15" s="372"/>
      <c r="O15" s="371">
        <f>G15-H15</f>
        <v>0</v>
      </c>
      <c r="P15" s="370">
        <v>1</v>
      </c>
    </row>
    <row r="16" spans="1:16" ht="12.75">
      <c r="A16" s="369" t="s">
        <v>231</v>
      </c>
      <c r="B16" s="396" t="s">
        <v>230</v>
      </c>
      <c r="C16" s="367"/>
      <c r="D16" s="364">
        <v>31</v>
      </c>
      <c r="E16" s="364"/>
      <c r="F16" s="364"/>
      <c r="G16" s="374">
        <f>C16+D16+E16+F16</f>
        <v>31</v>
      </c>
      <c r="H16" s="373">
        <f>J16+K16+L16+M16+N16</f>
        <v>31</v>
      </c>
      <c r="I16" s="332">
        <v>31</v>
      </c>
      <c r="J16" s="332">
        <v>28</v>
      </c>
      <c r="K16" s="332"/>
      <c r="L16" s="332"/>
      <c r="M16" s="332"/>
      <c r="N16" s="372">
        <v>3</v>
      </c>
      <c r="O16" s="371">
        <f>G16-H16</f>
        <v>0</v>
      </c>
      <c r="P16" s="370">
        <v>0</v>
      </c>
    </row>
    <row r="17" spans="1:16" ht="12.75">
      <c r="A17" s="376" t="s">
        <v>229</v>
      </c>
      <c r="B17" s="393" t="s">
        <v>228</v>
      </c>
      <c r="C17" s="367">
        <v>40</v>
      </c>
      <c r="D17" s="364">
        <v>64</v>
      </c>
      <c r="E17" s="364">
        <v>8</v>
      </c>
      <c r="F17" s="364"/>
      <c r="G17" s="374">
        <f>C17+D17+E17+F17</f>
        <v>112</v>
      </c>
      <c r="H17" s="373">
        <f>J17+K17+L17+M17+N17</f>
        <v>68</v>
      </c>
      <c r="I17" s="364">
        <v>41</v>
      </c>
      <c r="J17" s="332">
        <v>19</v>
      </c>
      <c r="K17" s="332">
        <v>7</v>
      </c>
      <c r="L17" s="332">
        <v>11</v>
      </c>
      <c r="M17" s="332"/>
      <c r="N17" s="372">
        <v>31</v>
      </c>
      <c r="O17" s="371">
        <f>G17-H17</f>
        <v>44</v>
      </c>
      <c r="P17" s="370">
        <v>31</v>
      </c>
    </row>
    <row r="18" spans="1:16" ht="12.75">
      <c r="A18" s="378" t="s">
        <v>227</v>
      </c>
      <c r="B18" s="377" t="s">
        <v>226</v>
      </c>
      <c r="C18" s="367">
        <v>1</v>
      </c>
      <c r="D18" s="364">
        <v>9</v>
      </c>
      <c r="E18" s="364">
        <v>1</v>
      </c>
      <c r="F18" s="364"/>
      <c r="G18" s="374">
        <f>C18+D18+E18+F18</f>
        <v>11</v>
      </c>
      <c r="H18" s="373">
        <f>J18+K18+L18+M18+N18</f>
        <v>9</v>
      </c>
      <c r="I18" s="332">
        <v>7</v>
      </c>
      <c r="J18" s="332">
        <v>2</v>
      </c>
      <c r="K18" s="332">
        <v>4</v>
      </c>
      <c r="L18" s="332"/>
      <c r="M18" s="332"/>
      <c r="N18" s="372">
        <v>3</v>
      </c>
      <c r="O18" s="371">
        <f>G18-H18</f>
        <v>2</v>
      </c>
      <c r="P18" s="370">
        <v>5</v>
      </c>
    </row>
    <row r="19" spans="1:16" ht="12.75">
      <c r="A19" s="376" t="s">
        <v>225</v>
      </c>
      <c r="B19" s="375" t="s">
        <v>224</v>
      </c>
      <c r="C19" s="367">
        <v>30</v>
      </c>
      <c r="D19" s="364">
        <v>49</v>
      </c>
      <c r="E19" s="364">
        <v>3</v>
      </c>
      <c r="F19" s="364"/>
      <c r="G19" s="374">
        <f>C19+D19+E19+F19</f>
        <v>82</v>
      </c>
      <c r="H19" s="373">
        <f>J19+K19+L19+M19+N19</f>
        <v>43</v>
      </c>
      <c r="I19" s="332">
        <v>28</v>
      </c>
      <c r="J19" s="332">
        <v>15</v>
      </c>
      <c r="K19" s="332">
        <v>2</v>
      </c>
      <c r="L19" s="332">
        <v>7</v>
      </c>
      <c r="M19" s="332"/>
      <c r="N19" s="372">
        <v>19</v>
      </c>
      <c r="O19" s="371">
        <f>G19-H19</f>
        <v>39</v>
      </c>
      <c r="P19" s="370">
        <v>16</v>
      </c>
    </row>
    <row r="20" spans="1:16" ht="12.75">
      <c r="A20" s="378" t="s">
        <v>223</v>
      </c>
      <c r="B20" s="395" t="s">
        <v>222</v>
      </c>
      <c r="C20" s="367"/>
      <c r="D20" s="364">
        <v>2</v>
      </c>
      <c r="E20" s="364">
        <v>1</v>
      </c>
      <c r="F20" s="364"/>
      <c r="G20" s="374">
        <f>C20+D20+E20+F20</f>
        <v>3</v>
      </c>
      <c r="H20" s="373">
        <f>J20+K20+L20+M20+N20</f>
        <v>1</v>
      </c>
      <c r="I20" s="332">
        <v>1</v>
      </c>
      <c r="J20" s="332"/>
      <c r="K20" s="332"/>
      <c r="L20" s="332"/>
      <c r="M20" s="332"/>
      <c r="N20" s="372">
        <v>1</v>
      </c>
      <c r="O20" s="371">
        <f>G20-H20</f>
        <v>2</v>
      </c>
      <c r="P20" s="370">
        <v>0</v>
      </c>
    </row>
    <row r="21" spans="1:16" ht="12.75">
      <c r="A21" s="376" t="s">
        <v>221</v>
      </c>
      <c r="B21" s="392" t="s">
        <v>220</v>
      </c>
      <c r="C21" s="367"/>
      <c r="D21" s="364">
        <v>1</v>
      </c>
      <c r="E21" s="364"/>
      <c r="F21" s="364"/>
      <c r="G21" s="374">
        <f>C21+D21+E21+F21</f>
        <v>1</v>
      </c>
      <c r="H21" s="373">
        <f>J21+K21+L21+M21+N21</f>
        <v>1</v>
      </c>
      <c r="I21" s="364">
        <v>1</v>
      </c>
      <c r="J21" s="332"/>
      <c r="K21" s="332"/>
      <c r="L21" s="332"/>
      <c r="M21" s="332"/>
      <c r="N21" s="372">
        <v>1</v>
      </c>
      <c r="O21" s="371">
        <f>G21-H21</f>
        <v>0</v>
      </c>
      <c r="P21" s="370">
        <v>0</v>
      </c>
    </row>
    <row r="22" spans="1:16" ht="12.75">
      <c r="A22" s="394" t="s">
        <v>219</v>
      </c>
      <c r="B22" s="377" t="s">
        <v>218</v>
      </c>
      <c r="C22" s="367"/>
      <c r="D22" s="364"/>
      <c r="E22" s="364"/>
      <c r="F22" s="364"/>
      <c r="G22" s="374">
        <f>C22+D22+E22+F22</f>
        <v>0</v>
      </c>
      <c r="H22" s="373">
        <f>J22+K22+L22+M22+N22</f>
        <v>0</v>
      </c>
      <c r="I22" s="332"/>
      <c r="J22" s="332"/>
      <c r="K22" s="332"/>
      <c r="L22" s="332"/>
      <c r="M22" s="332"/>
      <c r="N22" s="372"/>
      <c r="O22" s="371">
        <f>G22-H22</f>
        <v>0</v>
      </c>
      <c r="P22" s="370"/>
    </row>
    <row r="23" spans="1:16" ht="12.75">
      <c r="A23" s="376" t="s">
        <v>217</v>
      </c>
      <c r="B23" s="393" t="s">
        <v>216</v>
      </c>
      <c r="C23" s="367">
        <v>5</v>
      </c>
      <c r="D23" s="364">
        <v>10</v>
      </c>
      <c r="E23" s="364"/>
      <c r="F23" s="364"/>
      <c r="G23" s="374">
        <f>C23+D23+E23+F23</f>
        <v>15</v>
      </c>
      <c r="H23" s="373">
        <f>J23+K23+L23+M23+N23</f>
        <v>12</v>
      </c>
      <c r="I23" s="332">
        <v>6</v>
      </c>
      <c r="J23" s="332">
        <v>7</v>
      </c>
      <c r="K23" s="332"/>
      <c r="L23" s="332">
        <v>1</v>
      </c>
      <c r="M23" s="332"/>
      <c r="N23" s="372">
        <v>4</v>
      </c>
      <c r="O23" s="371">
        <f>G23-H23</f>
        <v>3</v>
      </c>
      <c r="P23" s="370">
        <v>3</v>
      </c>
    </row>
    <row r="24" spans="1:16" ht="12.75">
      <c r="A24" s="376" t="s">
        <v>215</v>
      </c>
      <c r="B24" s="393" t="s">
        <v>214</v>
      </c>
      <c r="C24" s="367">
        <v>4</v>
      </c>
      <c r="D24" s="364">
        <v>12</v>
      </c>
      <c r="E24" s="364"/>
      <c r="F24" s="364"/>
      <c r="G24" s="374">
        <f>C24+D24+E24+F24</f>
        <v>16</v>
      </c>
      <c r="H24" s="373">
        <f>J24+K24+L24+M24+N24</f>
        <v>14</v>
      </c>
      <c r="I24" s="332">
        <v>13</v>
      </c>
      <c r="J24" s="332">
        <v>3</v>
      </c>
      <c r="K24" s="332">
        <v>1</v>
      </c>
      <c r="L24" s="332">
        <v>8</v>
      </c>
      <c r="M24" s="332"/>
      <c r="N24" s="372">
        <v>2</v>
      </c>
      <c r="O24" s="371">
        <f>G24-H24</f>
        <v>2</v>
      </c>
      <c r="P24" s="370">
        <v>5</v>
      </c>
    </row>
    <row r="25" spans="1:16" ht="12.75">
      <c r="A25" s="378" t="s">
        <v>213</v>
      </c>
      <c r="B25" s="377" t="s">
        <v>212</v>
      </c>
      <c r="C25" s="367"/>
      <c r="D25" s="364"/>
      <c r="E25" s="364"/>
      <c r="F25" s="364"/>
      <c r="G25" s="374">
        <f>C25+D25+E25+F25</f>
        <v>0</v>
      </c>
      <c r="H25" s="373">
        <f>J25+K25+L25+M25+N25</f>
        <v>0</v>
      </c>
      <c r="I25" s="332"/>
      <c r="J25" s="332"/>
      <c r="K25" s="332"/>
      <c r="L25" s="332"/>
      <c r="M25" s="332"/>
      <c r="N25" s="372"/>
      <c r="O25" s="371">
        <f>G25-H25</f>
        <v>0</v>
      </c>
      <c r="P25" s="370"/>
    </row>
    <row r="26" spans="1:16" ht="12.75">
      <c r="A26" s="376" t="s">
        <v>211</v>
      </c>
      <c r="B26" s="375" t="s">
        <v>210</v>
      </c>
      <c r="C26" s="367"/>
      <c r="D26" s="364"/>
      <c r="E26" s="364"/>
      <c r="F26" s="364"/>
      <c r="G26" s="374">
        <f>C26+D26+E26+F26</f>
        <v>0</v>
      </c>
      <c r="H26" s="373">
        <f>J26+K26+L26+M26+N26</f>
        <v>0</v>
      </c>
      <c r="I26" s="332"/>
      <c r="J26" s="332"/>
      <c r="K26" s="332"/>
      <c r="L26" s="332"/>
      <c r="M26" s="332"/>
      <c r="N26" s="372"/>
      <c r="O26" s="371">
        <f>G26-H26</f>
        <v>0</v>
      </c>
      <c r="P26" s="370"/>
    </row>
    <row r="27" spans="1:16" ht="12.75">
      <c r="A27" s="376" t="s">
        <v>209</v>
      </c>
      <c r="B27" s="393" t="s">
        <v>208</v>
      </c>
      <c r="C27" s="367"/>
      <c r="D27" s="364"/>
      <c r="E27" s="364"/>
      <c r="F27" s="364"/>
      <c r="G27" s="374">
        <f>C27+D27+E27+F27</f>
        <v>0</v>
      </c>
      <c r="H27" s="373">
        <f>J27+K27+L27+M27+N27</f>
        <v>0</v>
      </c>
      <c r="I27" s="332"/>
      <c r="J27" s="332"/>
      <c r="K27" s="332"/>
      <c r="L27" s="332"/>
      <c r="M27" s="332"/>
      <c r="N27" s="372"/>
      <c r="O27" s="371">
        <f>G27-H27</f>
        <v>0</v>
      </c>
      <c r="P27" s="370"/>
    </row>
    <row r="28" spans="1:16" ht="13.5" thickBot="1">
      <c r="A28" s="369" t="s">
        <v>207</v>
      </c>
      <c r="B28" s="392" t="s">
        <v>206</v>
      </c>
      <c r="C28" s="367">
        <v>5</v>
      </c>
      <c r="D28" s="364">
        <v>62</v>
      </c>
      <c r="E28" s="364">
        <v>9</v>
      </c>
      <c r="F28" s="364"/>
      <c r="G28" s="366">
        <f>C28+D28+E28+F28</f>
        <v>76</v>
      </c>
      <c r="H28" s="365">
        <f>J28+K28+L28+M28+N28</f>
        <v>72</v>
      </c>
      <c r="I28" s="364">
        <v>68</v>
      </c>
      <c r="J28" s="364">
        <v>35</v>
      </c>
      <c r="K28" s="364">
        <v>3</v>
      </c>
      <c r="L28" s="364">
        <v>17</v>
      </c>
      <c r="M28" s="364"/>
      <c r="N28" s="363">
        <v>17</v>
      </c>
      <c r="O28" s="391">
        <f>G28-H28</f>
        <v>4</v>
      </c>
      <c r="P28" s="361">
        <v>15</v>
      </c>
    </row>
    <row r="29" spans="1:16" ht="13.5" thickBot="1">
      <c r="A29" s="360" t="s">
        <v>205</v>
      </c>
      <c r="B29" s="390" t="s">
        <v>204</v>
      </c>
      <c r="C29" s="358">
        <f>C13+C17+C20+C21+C23+C24+C27+C28</f>
        <v>58</v>
      </c>
      <c r="D29" s="358">
        <f>D13+D17+D20+D21+D23+D24+D27+D28</f>
        <v>190</v>
      </c>
      <c r="E29" s="358">
        <f>E13+E17+E20+E21+E23+E24+E27+E28</f>
        <v>18</v>
      </c>
      <c r="F29" s="358">
        <f>F13+F17+F20+F21+F23+F24+F27+F28</f>
        <v>0</v>
      </c>
      <c r="G29" s="389">
        <f>C29+D29+E29+F29</f>
        <v>266</v>
      </c>
      <c r="H29" s="358">
        <f>J29+K29+L29+M29+N29</f>
        <v>210</v>
      </c>
      <c r="I29" s="358">
        <f>I13+I17+I20+I21+I23+I24+I27+I28</f>
        <v>170</v>
      </c>
      <c r="J29" s="358">
        <f>J13+J17+J20+J21+J23+J24+J27+J28</f>
        <v>99</v>
      </c>
      <c r="K29" s="358">
        <f>K13+K17+K20+K21+K23+K24+K27+K28</f>
        <v>12</v>
      </c>
      <c r="L29" s="358">
        <f>L13+L17+L20+L21+L23+L24+L27+L28</f>
        <v>37</v>
      </c>
      <c r="M29" s="358">
        <f>M13+M17+M20+M21+M23+M24+M27+M28</f>
        <v>0</v>
      </c>
      <c r="N29" s="357">
        <f>N13+N17+N20+N21+N23+N24+N27+N28</f>
        <v>62</v>
      </c>
      <c r="O29" s="388">
        <f>O13+O17+O20+O21+O23+O24+O27+O28</f>
        <v>56</v>
      </c>
      <c r="P29" s="357">
        <f>P13+P17+P20+P21+P23+P24+P27+P28</f>
        <v>56</v>
      </c>
    </row>
    <row r="30" spans="1:16" ht="12.75">
      <c r="A30" s="378" t="s">
        <v>203</v>
      </c>
      <c r="B30" s="387" t="s">
        <v>202</v>
      </c>
      <c r="C30" s="386"/>
      <c r="D30" s="385"/>
      <c r="E30" s="385"/>
      <c r="F30" s="385">
        <v>1</v>
      </c>
      <c r="G30" s="384">
        <f>C30+D30+E30+F30</f>
        <v>1</v>
      </c>
      <c r="H30" s="383">
        <f>J30+K30+L30+M30+N30</f>
        <v>0</v>
      </c>
      <c r="I30" s="382"/>
      <c r="J30" s="382"/>
      <c r="K30" s="382"/>
      <c r="L30" s="382"/>
      <c r="M30" s="382"/>
      <c r="N30" s="381"/>
      <c r="O30" s="380">
        <f>G30-H30</f>
        <v>1</v>
      </c>
      <c r="P30" s="379">
        <v>1</v>
      </c>
    </row>
    <row r="31" spans="1:16" ht="12.75">
      <c r="A31" s="378" t="s">
        <v>201</v>
      </c>
      <c r="B31" s="377" t="s">
        <v>200</v>
      </c>
      <c r="C31" s="367"/>
      <c r="D31" s="364"/>
      <c r="E31" s="364"/>
      <c r="F31" s="364"/>
      <c r="G31" s="374">
        <f>C31+D31+E31+F31</f>
        <v>0</v>
      </c>
      <c r="H31" s="373">
        <f>J31+K31+L31+M31+N31</f>
        <v>0</v>
      </c>
      <c r="I31" s="332"/>
      <c r="J31" s="332"/>
      <c r="K31" s="332"/>
      <c r="L31" s="332"/>
      <c r="M31" s="332"/>
      <c r="N31" s="372"/>
      <c r="O31" s="371">
        <f>G31-H31</f>
        <v>0</v>
      </c>
      <c r="P31" s="370"/>
    </row>
    <row r="32" spans="1:16" ht="12.75">
      <c r="A32" s="378" t="s">
        <v>199</v>
      </c>
      <c r="B32" s="377" t="s">
        <v>198</v>
      </c>
      <c r="C32" s="367"/>
      <c r="D32" s="364"/>
      <c r="E32" s="364"/>
      <c r="F32" s="364"/>
      <c r="G32" s="374">
        <f>C32+D32+E32+F32</f>
        <v>0</v>
      </c>
      <c r="H32" s="373">
        <f>J32+K32+L32+M32+N32</f>
        <v>0</v>
      </c>
      <c r="I32" s="332"/>
      <c r="J32" s="332"/>
      <c r="K32" s="332"/>
      <c r="L32" s="332"/>
      <c r="M32" s="332"/>
      <c r="N32" s="372"/>
      <c r="O32" s="371">
        <f>G32-H32</f>
        <v>0</v>
      </c>
      <c r="P32" s="370"/>
    </row>
    <row r="33" spans="1:16" ht="12.75">
      <c r="A33" s="376" t="s">
        <v>197</v>
      </c>
      <c r="B33" s="375" t="s">
        <v>196</v>
      </c>
      <c r="C33" s="367"/>
      <c r="D33" s="364"/>
      <c r="E33" s="364"/>
      <c r="F33" s="364"/>
      <c r="G33" s="374">
        <f>C33+D33+E33+F33</f>
        <v>0</v>
      </c>
      <c r="H33" s="373">
        <f>J33+K33+L33+M33+N33</f>
        <v>0</v>
      </c>
      <c r="I33" s="332"/>
      <c r="J33" s="332"/>
      <c r="K33" s="332"/>
      <c r="L33" s="332"/>
      <c r="M33" s="332"/>
      <c r="N33" s="372"/>
      <c r="O33" s="371">
        <f>G33-H33</f>
        <v>0</v>
      </c>
      <c r="P33" s="370"/>
    </row>
    <row r="34" spans="1:16" ht="12.75">
      <c r="A34" s="376" t="s">
        <v>195</v>
      </c>
      <c r="B34" s="375" t="s">
        <v>194</v>
      </c>
      <c r="C34" s="367"/>
      <c r="D34" s="364"/>
      <c r="E34" s="364"/>
      <c r="F34" s="364"/>
      <c r="G34" s="374">
        <f>C34+D34+E34+F34</f>
        <v>0</v>
      </c>
      <c r="H34" s="373">
        <f>J34+K34+L34+M34+N34</f>
        <v>0</v>
      </c>
      <c r="I34" s="332"/>
      <c r="J34" s="332"/>
      <c r="K34" s="332"/>
      <c r="L34" s="332"/>
      <c r="M34" s="332"/>
      <c r="N34" s="372"/>
      <c r="O34" s="371">
        <f>G34-H34</f>
        <v>0</v>
      </c>
      <c r="P34" s="370"/>
    </row>
    <row r="35" spans="1:16" ht="13.5" thickBot="1">
      <c r="A35" s="369" t="s">
        <v>193</v>
      </c>
      <c r="B35" s="368" t="s">
        <v>192</v>
      </c>
      <c r="C35" s="367"/>
      <c r="D35" s="364">
        <v>19</v>
      </c>
      <c r="E35" s="364"/>
      <c r="F35" s="364"/>
      <c r="G35" s="366">
        <f>C35+D35+E35+F35</f>
        <v>19</v>
      </c>
      <c r="H35" s="365">
        <f>J35+K35+L35+M35+N35</f>
        <v>19</v>
      </c>
      <c r="I35" s="364">
        <v>19</v>
      </c>
      <c r="J35" s="364">
        <v>18</v>
      </c>
      <c r="K35" s="364"/>
      <c r="L35" s="364">
        <v>1</v>
      </c>
      <c r="M35" s="364"/>
      <c r="N35" s="363"/>
      <c r="O35" s="362">
        <f>G35-H35</f>
        <v>0</v>
      </c>
      <c r="P35" s="361"/>
    </row>
    <row r="36" spans="1:16" ht="13.5" thickBot="1">
      <c r="A36" s="360" t="s">
        <v>191</v>
      </c>
      <c r="B36" s="359" t="s">
        <v>190</v>
      </c>
      <c r="C36" s="358">
        <f>C29+C30+C35</f>
        <v>58</v>
      </c>
      <c r="D36" s="358">
        <f>D29+D30+D35</f>
        <v>209</v>
      </c>
      <c r="E36" s="358">
        <f>E29+E30+E35</f>
        <v>18</v>
      </c>
      <c r="F36" s="358">
        <f>F29+F30+F35</f>
        <v>1</v>
      </c>
      <c r="G36" s="358">
        <f>G29+G30+G35</f>
        <v>286</v>
      </c>
      <c r="H36" s="358">
        <f>H29+H30+H35</f>
        <v>229</v>
      </c>
      <c r="I36" s="358">
        <f>I29+I30+I35</f>
        <v>189</v>
      </c>
      <c r="J36" s="358">
        <f>J29+J30+J35</f>
        <v>117</v>
      </c>
      <c r="K36" s="358">
        <f>K29+K30+K35</f>
        <v>12</v>
      </c>
      <c r="L36" s="358">
        <f>L29+L30+L35</f>
        <v>38</v>
      </c>
      <c r="M36" s="358">
        <f>M29+M30+M35</f>
        <v>0</v>
      </c>
      <c r="N36" s="357">
        <f>N29+N30+N35</f>
        <v>62</v>
      </c>
      <c r="O36" s="357">
        <f>O29+O30+O35</f>
        <v>57</v>
      </c>
      <c r="P36" s="357">
        <f>P29+P30+P35</f>
        <v>57</v>
      </c>
    </row>
    <row r="37" spans="1:16" ht="12.75">
      <c r="A37" s="284"/>
      <c r="B37" s="326"/>
      <c r="C37" s="284"/>
      <c r="D37" s="284"/>
      <c r="E37" s="284"/>
      <c r="F37" s="284" t="s">
        <v>189</v>
      </c>
      <c r="G37" s="284"/>
      <c r="H37" s="284" t="s">
        <v>188</v>
      </c>
      <c r="I37" s="284"/>
      <c r="J37" s="284"/>
      <c r="K37" s="284"/>
      <c r="L37" s="284"/>
      <c r="M37" s="284"/>
      <c r="N37" s="284"/>
      <c r="O37" s="284" t="s">
        <v>187</v>
      </c>
      <c r="P37" s="285"/>
    </row>
    <row r="38" spans="1:4" ht="12.75">
      <c r="A38" s="342" t="s">
        <v>186</v>
      </c>
      <c r="B38" s="326"/>
      <c r="C38" s="284"/>
      <c r="D38" s="284"/>
    </row>
    <row r="39" spans="1:4" ht="18" customHeight="1">
      <c r="A39" s="330"/>
      <c r="B39" s="341" t="s">
        <v>158</v>
      </c>
      <c r="C39" s="340" t="s">
        <v>177</v>
      </c>
      <c r="D39" s="356"/>
    </row>
    <row r="40" spans="1:4" ht="24" customHeight="1">
      <c r="A40" s="336" t="s">
        <v>185</v>
      </c>
      <c r="B40" s="329" t="s">
        <v>184</v>
      </c>
      <c r="C40" s="332">
        <v>195</v>
      </c>
      <c r="D40" s="343"/>
    </row>
    <row r="41" spans="1:4" ht="21" customHeight="1">
      <c r="A41" s="355" t="s">
        <v>183</v>
      </c>
      <c r="B41" s="329" t="s">
        <v>182</v>
      </c>
      <c r="C41" s="332">
        <v>94</v>
      </c>
      <c r="D41" s="353"/>
    </row>
    <row r="42" spans="1:4" ht="15.75" customHeight="1">
      <c r="A42" s="336" t="s">
        <v>181</v>
      </c>
      <c r="B42" s="329" t="s">
        <v>180</v>
      </c>
      <c r="C42" s="354">
        <v>46</v>
      </c>
      <c r="D42" s="353"/>
    </row>
    <row r="43" spans="1:4" ht="12.75">
      <c r="A43" s="284"/>
      <c r="B43" s="326"/>
      <c r="C43" s="284"/>
      <c r="D43" s="284"/>
    </row>
    <row r="44" spans="1:16" ht="12.75">
      <c r="A44" s="342" t="s">
        <v>179</v>
      </c>
      <c r="B44" s="326"/>
      <c r="C44" s="284"/>
      <c r="D44" s="284"/>
      <c r="E44" s="342" t="s">
        <v>178</v>
      </c>
      <c r="F44" s="352"/>
      <c r="G44" s="352"/>
      <c r="H44" s="352"/>
      <c r="I44" s="352"/>
      <c r="J44" s="352"/>
      <c r="K44" s="352"/>
      <c r="L44" s="352"/>
      <c r="M44" s="352"/>
      <c r="N44" s="352"/>
      <c r="O44" s="284"/>
      <c r="P44" s="285"/>
    </row>
    <row r="45" spans="1:17" ht="22.5" customHeight="1">
      <c r="A45" s="330"/>
      <c r="B45" s="340" t="s">
        <v>158</v>
      </c>
      <c r="C45" s="351" t="s">
        <v>177</v>
      </c>
      <c r="D45" s="350"/>
      <c r="E45" s="349" t="s">
        <v>176</v>
      </c>
      <c r="F45" s="348" t="s">
        <v>175</v>
      </c>
      <c r="G45" s="348"/>
      <c r="H45" s="348"/>
      <c r="I45" s="348"/>
      <c r="J45" s="348" t="s">
        <v>174</v>
      </c>
      <c r="K45" s="348"/>
      <c r="L45" s="348"/>
      <c r="M45" s="348"/>
      <c r="N45" s="347" t="s">
        <v>173</v>
      </c>
      <c r="O45" s="347"/>
      <c r="P45" s="347"/>
      <c r="Q45" s="347"/>
    </row>
    <row r="46" spans="1:17" ht="24.75" customHeight="1">
      <c r="A46" s="336" t="s">
        <v>172</v>
      </c>
      <c r="B46" s="329" t="s">
        <v>171</v>
      </c>
      <c r="C46" s="332">
        <v>4</v>
      </c>
      <c r="D46" s="343"/>
      <c r="E46" s="346"/>
      <c r="F46" s="345" t="s">
        <v>170</v>
      </c>
      <c r="G46" s="345" t="s">
        <v>169</v>
      </c>
      <c r="H46" s="345" t="s">
        <v>168</v>
      </c>
      <c r="I46" s="345" t="s">
        <v>167</v>
      </c>
      <c r="J46" s="345" t="s">
        <v>170</v>
      </c>
      <c r="K46" s="345" t="s">
        <v>169</v>
      </c>
      <c r="L46" s="345" t="s">
        <v>168</v>
      </c>
      <c r="M46" s="345" t="s">
        <v>167</v>
      </c>
      <c r="N46" s="345" t="s">
        <v>170</v>
      </c>
      <c r="O46" s="345" t="s">
        <v>169</v>
      </c>
      <c r="P46" s="345" t="s">
        <v>168</v>
      </c>
      <c r="Q46" s="345" t="s">
        <v>167</v>
      </c>
    </row>
    <row r="47" spans="1:17" ht="12.75">
      <c r="A47" s="330" t="s">
        <v>166</v>
      </c>
      <c r="B47" s="329" t="s">
        <v>165</v>
      </c>
      <c r="C47" s="332">
        <v>0</v>
      </c>
      <c r="D47" s="343"/>
      <c r="E47" s="282">
        <v>41</v>
      </c>
      <c r="F47" s="282">
        <v>4</v>
      </c>
      <c r="G47" s="282">
        <v>8</v>
      </c>
      <c r="H47" s="282">
        <v>7</v>
      </c>
      <c r="I47" s="282">
        <v>8</v>
      </c>
      <c r="J47" s="282"/>
      <c r="K47" s="282"/>
      <c r="L47" s="282"/>
      <c r="M47" s="282"/>
      <c r="N47" s="282">
        <v>1</v>
      </c>
      <c r="O47" s="282">
        <v>7</v>
      </c>
      <c r="P47" s="282">
        <v>4</v>
      </c>
      <c r="Q47" s="282">
        <v>2</v>
      </c>
    </row>
    <row r="48" spans="1:17" ht="12.75">
      <c r="A48" s="330" t="s">
        <v>164</v>
      </c>
      <c r="B48" s="329" t="s">
        <v>163</v>
      </c>
      <c r="C48" s="332">
        <v>0</v>
      </c>
      <c r="D48" s="343"/>
      <c r="E48" s="282">
        <v>34</v>
      </c>
      <c r="F48" s="282"/>
      <c r="G48" s="282"/>
      <c r="H48" s="282"/>
      <c r="I48" s="282"/>
      <c r="J48" s="282"/>
      <c r="K48" s="282"/>
      <c r="L48" s="282"/>
      <c r="M48" s="282"/>
      <c r="N48" s="282"/>
      <c r="O48" s="282">
        <v>1</v>
      </c>
      <c r="P48" s="282">
        <v>8</v>
      </c>
      <c r="Q48" s="282">
        <v>25</v>
      </c>
    </row>
    <row r="49" spans="1:15" ht="36.75" customHeight="1">
      <c r="A49" s="344" t="s">
        <v>162</v>
      </c>
      <c r="B49" s="329" t="s">
        <v>161</v>
      </c>
      <c r="C49" s="332">
        <v>0</v>
      </c>
      <c r="D49" s="343"/>
      <c r="E49" s="343"/>
      <c r="F49" s="343"/>
      <c r="G49" s="343"/>
      <c r="H49" s="284"/>
      <c r="I49" s="284"/>
      <c r="J49" s="284"/>
      <c r="K49" s="284"/>
      <c r="L49" s="284"/>
      <c r="M49" s="284"/>
      <c r="N49" s="284"/>
      <c r="O49" s="284"/>
    </row>
    <row r="50" spans="1:15" ht="12.75">
      <c r="A50" s="284"/>
      <c r="B50" s="326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</row>
    <row r="51" spans="1:15" ht="12.75">
      <c r="A51" s="342" t="s">
        <v>160</v>
      </c>
      <c r="B51" s="326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</row>
    <row r="52" spans="1:15" ht="70.5" customHeight="1">
      <c r="A52" s="330" t="s">
        <v>159</v>
      </c>
      <c r="B52" s="341" t="s">
        <v>158</v>
      </c>
      <c r="C52" s="340" t="s">
        <v>157</v>
      </c>
      <c r="D52" s="340" t="s">
        <v>115</v>
      </c>
      <c r="E52" s="340" t="s">
        <v>156</v>
      </c>
      <c r="F52" s="340" t="s">
        <v>155</v>
      </c>
      <c r="G52" s="339"/>
      <c r="H52" s="284"/>
      <c r="I52" s="284"/>
      <c r="J52" s="284"/>
      <c r="K52" s="284"/>
      <c r="L52" s="284"/>
      <c r="M52" s="284"/>
      <c r="N52" s="284"/>
      <c r="O52" s="284"/>
    </row>
    <row r="53" spans="1:15" ht="14.25" customHeight="1">
      <c r="A53" s="336" t="s">
        <v>154</v>
      </c>
      <c r="B53" s="333" t="s">
        <v>153</v>
      </c>
      <c r="C53" s="337"/>
      <c r="D53" s="332"/>
      <c r="E53" s="332"/>
      <c r="F53" s="332">
        <v>1852</v>
      </c>
      <c r="G53" s="331"/>
      <c r="H53" s="284"/>
      <c r="I53" s="284"/>
      <c r="J53" s="284"/>
      <c r="K53" s="284"/>
      <c r="L53" s="284"/>
      <c r="M53" s="284"/>
      <c r="N53" s="284"/>
      <c r="O53" s="284"/>
    </row>
    <row r="54" spans="1:15" ht="12.75">
      <c r="A54" s="330" t="s">
        <v>152</v>
      </c>
      <c r="B54" s="333" t="s">
        <v>151</v>
      </c>
      <c r="C54" s="337"/>
      <c r="D54" s="332"/>
      <c r="E54" s="332"/>
      <c r="F54" s="332">
        <v>47</v>
      </c>
      <c r="G54" s="331"/>
      <c r="H54" s="284"/>
      <c r="I54" s="284"/>
      <c r="J54" s="284"/>
      <c r="K54" s="284"/>
      <c r="L54" s="284"/>
      <c r="M54" s="284"/>
      <c r="N54" s="284"/>
      <c r="O54" s="284"/>
    </row>
    <row r="55" spans="1:15" ht="12.75">
      <c r="A55" s="330" t="s">
        <v>150</v>
      </c>
      <c r="B55" s="333" t="s">
        <v>149</v>
      </c>
      <c r="C55" s="337"/>
      <c r="D55" s="332"/>
      <c r="E55" s="332"/>
      <c r="F55" s="332"/>
      <c r="G55" s="331"/>
      <c r="H55" s="284"/>
      <c r="I55" s="284"/>
      <c r="J55" s="284"/>
      <c r="K55" s="284"/>
      <c r="L55" s="284"/>
      <c r="M55" s="284"/>
      <c r="N55" s="284"/>
      <c r="O55" s="284"/>
    </row>
    <row r="56" spans="1:15" ht="12.75">
      <c r="A56" s="330" t="s">
        <v>148</v>
      </c>
      <c r="B56" s="333" t="s">
        <v>147</v>
      </c>
      <c r="C56" s="337"/>
      <c r="D56" s="332"/>
      <c r="E56" s="332"/>
      <c r="F56" s="332">
        <v>379</v>
      </c>
      <c r="G56" s="331"/>
      <c r="H56" s="284"/>
      <c r="I56" s="284"/>
      <c r="J56" s="284"/>
      <c r="K56" s="284"/>
      <c r="L56" s="284"/>
      <c r="M56" s="284"/>
      <c r="N56" s="284"/>
      <c r="O56" s="284"/>
    </row>
    <row r="57" spans="1:15" ht="12.75">
      <c r="A57" s="338" t="s">
        <v>146</v>
      </c>
      <c r="B57" s="329" t="s">
        <v>145</v>
      </c>
      <c r="C57" s="337"/>
      <c r="D57" s="332"/>
      <c r="E57" s="332"/>
      <c r="F57" s="332"/>
      <c r="G57" s="331"/>
      <c r="H57" s="284"/>
      <c r="I57" s="284"/>
      <c r="J57" s="284"/>
      <c r="K57" s="284"/>
      <c r="L57" s="284"/>
      <c r="M57" s="284"/>
      <c r="N57" s="284"/>
      <c r="O57" s="284"/>
    </row>
    <row r="58" spans="1:15" ht="12.75">
      <c r="A58" s="330" t="s">
        <v>144</v>
      </c>
      <c r="B58" s="333" t="s">
        <v>143</v>
      </c>
      <c r="C58" s="337"/>
      <c r="D58" s="332"/>
      <c r="E58" s="332"/>
      <c r="F58" s="332">
        <v>8</v>
      </c>
      <c r="G58" s="331"/>
      <c r="H58" s="284"/>
      <c r="I58" s="284"/>
      <c r="J58" s="284"/>
      <c r="K58" s="284"/>
      <c r="L58" s="284"/>
      <c r="M58" s="284"/>
      <c r="N58" s="284"/>
      <c r="O58" s="284"/>
    </row>
    <row r="59" spans="1:15" ht="12.75">
      <c r="A59" s="338" t="s">
        <v>142</v>
      </c>
      <c r="B59" s="329" t="s">
        <v>141</v>
      </c>
      <c r="C59" s="337"/>
      <c r="D59" s="332"/>
      <c r="E59" s="332"/>
      <c r="F59" s="332"/>
      <c r="G59" s="331"/>
      <c r="H59" s="284"/>
      <c r="I59" s="284"/>
      <c r="J59" s="284"/>
      <c r="K59" s="284"/>
      <c r="L59" s="284"/>
      <c r="M59" s="284"/>
      <c r="N59" s="284"/>
      <c r="O59" s="284"/>
    </row>
    <row r="60" spans="1:15" ht="12.75">
      <c r="A60" s="330" t="s">
        <v>140</v>
      </c>
      <c r="B60" s="333" t="s">
        <v>139</v>
      </c>
      <c r="C60" s="337"/>
      <c r="D60" s="332"/>
      <c r="E60" s="332"/>
      <c r="F60" s="332"/>
      <c r="G60" s="331"/>
      <c r="H60" s="284"/>
      <c r="I60" s="284"/>
      <c r="J60" s="284"/>
      <c r="K60" s="284"/>
      <c r="L60" s="284"/>
      <c r="M60" s="284"/>
      <c r="N60" s="284"/>
      <c r="O60" s="284"/>
    </row>
    <row r="61" spans="1:15" ht="12.75">
      <c r="A61" s="330" t="s">
        <v>138</v>
      </c>
      <c r="B61" s="333" t="s">
        <v>137</v>
      </c>
      <c r="C61" s="332">
        <v>18</v>
      </c>
      <c r="D61" s="332"/>
      <c r="E61" s="332">
        <v>126</v>
      </c>
      <c r="F61" s="332"/>
      <c r="G61" s="331"/>
      <c r="H61" s="284"/>
      <c r="I61" s="284"/>
      <c r="J61" s="284"/>
      <c r="K61" s="284"/>
      <c r="L61" s="284"/>
      <c r="M61" s="284"/>
      <c r="N61" s="284"/>
      <c r="O61" s="284"/>
    </row>
    <row r="62" spans="1:15" ht="15" customHeight="1">
      <c r="A62" s="336" t="s">
        <v>136</v>
      </c>
      <c r="B62" s="333" t="s">
        <v>135</v>
      </c>
      <c r="C62" s="332">
        <v>1</v>
      </c>
      <c r="D62" s="332"/>
      <c r="E62" s="332">
        <v>1</v>
      </c>
      <c r="F62" s="332"/>
      <c r="G62" s="331"/>
      <c r="H62" s="284"/>
      <c r="I62" s="284"/>
      <c r="J62" s="284"/>
      <c r="K62" s="284"/>
      <c r="L62" s="284"/>
      <c r="M62" s="284"/>
      <c r="N62" s="284"/>
      <c r="O62" s="284"/>
    </row>
    <row r="63" spans="1:15" ht="12.75">
      <c r="A63" s="330" t="s">
        <v>134</v>
      </c>
      <c r="B63" s="333" t="s">
        <v>133</v>
      </c>
      <c r="C63" s="332"/>
      <c r="D63" s="332"/>
      <c r="E63" s="332"/>
      <c r="F63" s="332">
        <v>10</v>
      </c>
      <c r="G63" s="331"/>
      <c r="H63" s="284"/>
      <c r="I63" s="284"/>
      <c r="J63" s="284"/>
      <c r="K63" s="284"/>
      <c r="L63" s="284"/>
      <c r="M63" s="284"/>
      <c r="N63" s="284"/>
      <c r="O63" s="284"/>
    </row>
    <row r="64" spans="1:16" ht="12.75">
      <c r="A64" s="330" t="s">
        <v>132</v>
      </c>
      <c r="B64" s="329" t="s">
        <v>131</v>
      </c>
      <c r="C64" s="332"/>
      <c r="D64" s="332"/>
      <c r="E64" s="332"/>
      <c r="F64" s="332"/>
      <c r="G64" s="331"/>
      <c r="H64" s="284"/>
      <c r="I64" s="284"/>
      <c r="J64" s="284"/>
      <c r="K64" s="284"/>
      <c r="L64" s="284"/>
      <c r="M64" s="284"/>
      <c r="N64" s="284"/>
      <c r="O64" s="284"/>
      <c r="P64" s="285"/>
    </row>
    <row r="65" spans="1:16" ht="12.75" customHeight="1">
      <c r="A65" s="330" t="s">
        <v>130</v>
      </c>
      <c r="B65" s="333" t="s">
        <v>129</v>
      </c>
      <c r="C65" s="332"/>
      <c r="D65" s="332"/>
      <c r="E65" s="332"/>
      <c r="F65" s="332"/>
      <c r="G65" s="331"/>
      <c r="H65" s="335"/>
      <c r="I65" s="335"/>
      <c r="J65" s="335"/>
      <c r="K65" s="335"/>
      <c r="L65" s="335"/>
      <c r="M65" s="335"/>
      <c r="N65" s="335"/>
      <c r="O65" s="335"/>
      <c r="P65" s="285"/>
    </row>
    <row r="66" spans="1:16" ht="12.75">
      <c r="A66" s="334" t="s">
        <v>128</v>
      </c>
      <c r="B66" s="333" t="s">
        <v>127</v>
      </c>
      <c r="C66" s="332"/>
      <c r="D66" s="332"/>
      <c r="E66" s="332">
        <v>1</v>
      </c>
      <c r="F66" s="332"/>
      <c r="G66" s="331"/>
      <c r="H66" s="284"/>
      <c r="I66" s="284"/>
      <c r="J66" s="284"/>
      <c r="K66" s="284"/>
      <c r="L66" s="284"/>
      <c r="M66" s="284"/>
      <c r="N66" s="284"/>
      <c r="O66" s="284"/>
      <c r="P66" s="285"/>
    </row>
    <row r="67" spans="1:11" ht="12.75">
      <c r="A67" s="330" t="s">
        <v>126</v>
      </c>
      <c r="B67" s="329" t="s">
        <v>125</v>
      </c>
      <c r="C67" s="328">
        <f>C53+C54+C55+C56+C58+C60+C61+C62+C63+C65+C66</f>
        <v>19</v>
      </c>
      <c r="D67" s="328">
        <f>D53+D54+D55+D56+D58+D60+D61+D62+D63+D65+D66</f>
        <v>0</v>
      </c>
      <c r="E67" s="328">
        <f>E53+E54+E55+E56+E58+E60+E61+E62+E63+E65+E66</f>
        <v>128</v>
      </c>
      <c r="F67" s="328">
        <f>F53+F54+F55+F56+F58+F60+F61+F62+F63+F65+F66</f>
        <v>2296</v>
      </c>
      <c r="G67" s="327"/>
      <c r="H67" s="284"/>
      <c r="I67" s="284"/>
      <c r="J67" s="284"/>
      <c r="K67" s="284"/>
    </row>
    <row r="68" spans="1:16" ht="12.75">
      <c r="A68" s="284"/>
      <c r="B68" s="326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5"/>
    </row>
    <row r="69" spans="1:16" ht="12.75">
      <c r="A69" s="325" t="s">
        <v>124</v>
      </c>
      <c r="B69" s="323"/>
      <c r="C69" s="324"/>
      <c r="D69" s="323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5"/>
    </row>
    <row r="70" spans="1:14" ht="16.5" customHeight="1">
      <c r="A70" s="322" t="s">
        <v>123</v>
      </c>
      <c r="B70" s="321" t="s">
        <v>122</v>
      </c>
      <c r="C70" s="320" t="s">
        <v>121</v>
      </c>
      <c r="D70" s="320" t="s">
        <v>120</v>
      </c>
      <c r="E70" s="319" t="s">
        <v>119</v>
      </c>
      <c r="F70" s="318" t="s">
        <v>0</v>
      </c>
      <c r="G70" s="318"/>
      <c r="H70" s="318"/>
      <c r="I70" s="318"/>
      <c r="J70" s="317" t="s">
        <v>118</v>
      </c>
      <c r="K70" s="286"/>
      <c r="L70" s="284"/>
      <c r="M70" s="303"/>
      <c r="N70" s="302"/>
    </row>
    <row r="71" spans="1:13" ht="65.25" customHeight="1">
      <c r="A71" s="316"/>
      <c r="B71" s="315"/>
      <c r="C71" s="314"/>
      <c r="D71" s="313"/>
      <c r="E71" s="312"/>
      <c r="F71" s="311" t="s">
        <v>99</v>
      </c>
      <c r="G71" s="310" t="s">
        <v>117</v>
      </c>
      <c r="H71" s="310" t="s">
        <v>116</v>
      </c>
      <c r="I71" s="309" t="s">
        <v>115</v>
      </c>
      <c r="J71" s="308"/>
      <c r="K71" s="284"/>
      <c r="L71" s="284"/>
      <c r="M71" s="307"/>
    </row>
    <row r="72" spans="1:13" ht="12.75">
      <c r="A72" s="301" t="s">
        <v>114</v>
      </c>
      <c r="B72" s="300" t="s">
        <v>113</v>
      </c>
      <c r="C72" s="306"/>
      <c r="D72" s="305"/>
      <c r="E72" s="296">
        <f>C72+D72</f>
        <v>0</v>
      </c>
      <c r="F72" s="296">
        <f>G72+H72+I72</f>
        <v>0</v>
      </c>
      <c r="G72" s="305"/>
      <c r="H72" s="304"/>
      <c r="I72" s="295"/>
      <c r="J72" s="294">
        <f>E72-F72</f>
        <v>0</v>
      </c>
      <c r="K72" s="284"/>
      <c r="L72" s="284"/>
      <c r="M72" s="307"/>
    </row>
    <row r="73" spans="1:18" ht="12.75">
      <c r="A73" s="301" t="s">
        <v>112</v>
      </c>
      <c r="B73" s="300" t="s">
        <v>111</v>
      </c>
      <c r="C73" s="306"/>
      <c r="D73" s="305"/>
      <c r="E73" s="296">
        <f>C73+D73</f>
        <v>0</v>
      </c>
      <c r="F73" s="296">
        <f>G73+H73+I73</f>
        <v>0</v>
      </c>
      <c r="G73" s="305"/>
      <c r="H73" s="304"/>
      <c r="I73" s="295"/>
      <c r="J73" s="294">
        <f>E73-F73</f>
        <v>0</v>
      </c>
      <c r="K73" s="240"/>
      <c r="L73" s="253" t="s">
        <v>83</v>
      </c>
      <c r="M73" s="253"/>
      <c r="N73" s="253"/>
      <c r="O73" s="253"/>
      <c r="P73" s="253"/>
      <c r="Q73" s="253"/>
      <c r="R73" s="253"/>
    </row>
    <row r="74" spans="1:13" ht="12.75">
      <c r="A74" s="301" t="s">
        <v>110</v>
      </c>
      <c r="B74" s="300" t="s">
        <v>109</v>
      </c>
      <c r="C74" s="299"/>
      <c r="D74" s="299"/>
      <c r="E74" s="296">
        <f>C74+D74</f>
        <v>0</v>
      </c>
      <c r="F74" s="296">
        <f>G74+H74+I74</f>
        <v>0</v>
      </c>
      <c r="G74" s="299"/>
      <c r="H74" s="299"/>
      <c r="I74" s="295"/>
      <c r="J74" s="294">
        <f>E74-F74</f>
        <v>0</v>
      </c>
      <c r="K74" s="284"/>
      <c r="L74" s="303"/>
      <c r="M74" s="302"/>
    </row>
    <row r="75" spans="1:13" ht="12.75">
      <c r="A75" s="301" t="s">
        <v>108</v>
      </c>
      <c r="B75" s="300" t="s">
        <v>107</v>
      </c>
      <c r="C75" s="299"/>
      <c r="D75" s="299"/>
      <c r="E75" s="296">
        <f>C75+D75</f>
        <v>0</v>
      </c>
      <c r="F75" s="296">
        <f>G75+H75+I75</f>
        <v>0</v>
      </c>
      <c r="G75" s="299"/>
      <c r="H75" s="299"/>
      <c r="I75" s="295"/>
      <c r="J75" s="294">
        <f>E75-F75</f>
        <v>0</v>
      </c>
      <c r="K75" s="284"/>
      <c r="L75" s="284"/>
      <c r="M75" s="285"/>
    </row>
    <row r="76" spans="1:13" ht="12.75" customHeight="1">
      <c r="A76" s="298" t="s">
        <v>106</v>
      </c>
      <c r="B76" s="297" t="s">
        <v>105</v>
      </c>
      <c r="C76" s="295"/>
      <c r="D76" s="295"/>
      <c r="E76" s="296">
        <f>C76+D76</f>
        <v>0</v>
      </c>
      <c r="F76" s="296">
        <f>G76+H76+I76</f>
        <v>0</v>
      </c>
      <c r="G76" s="295"/>
      <c r="H76" s="295"/>
      <c r="I76" s="295"/>
      <c r="J76" s="294">
        <f>E76-F76</f>
        <v>0</v>
      </c>
      <c r="K76" s="284"/>
      <c r="L76" s="284"/>
      <c r="M76" s="285"/>
    </row>
    <row r="77" spans="1:16" ht="12.75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5"/>
    </row>
    <row r="78" spans="1:16" ht="16.5">
      <c r="A78" s="290" t="s">
        <v>104</v>
      </c>
      <c r="B78" s="290" t="s">
        <v>103</v>
      </c>
      <c r="C78" s="289"/>
      <c r="D78" s="289"/>
      <c r="E78" s="289"/>
      <c r="F78" s="289"/>
      <c r="G78" s="288"/>
      <c r="H78" s="293" t="s">
        <v>102</v>
      </c>
      <c r="I78" s="292"/>
      <c r="J78" s="292"/>
      <c r="K78" s="292"/>
      <c r="L78" s="286"/>
      <c r="M78" s="286"/>
      <c r="N78" s="284"/>
      <c r="O78" s="284"/>
      <c r="P78" s="285"/>
    </row>
    <row r="79" spans="1:16" ht="16.5">
      <c r="A79" s="291"/>
      <c r="B79" s="290"/>
      <c r="C79" s="289"/>
      <c r="D79" s="289"/>
      <c r="E79" s="289"/>
      <c r="F79" s="289"/>
      <c r="G79" s="288"/>
      <c r="H79" s="287"/>
      <c r="I79" s="287"/>
      <c r="J79" s="287"/>
      <c r="K79" s="287"/>
      <c r="L79" s="286"/>
      <c r="M79" s="286"/>
      <c r="N79" s="284"/>
      <c r="O79" s="284"/>
      <c r="P79" s="285"/>
    </row>
    <row r="80" spans="1:16" ht="12.75">
      <c r="A80" s="66" t="s">
        <v>97</v>
      </c>
      <c r="B80" s="66" t="s">
        <v>101</v>
      </c>
      <c r="C80" s="285"/>
      <c r="D80" s="285"/>
      <c r="E80" s="285"/>
      <c r="F80" s="285"/>
      <c r="G80" s="285"/>
      <c r="H80" s="66" t="s">
        <v>100</v>
      </c>
      <c r="I80" s="285"/>
      <c r="J80" s="285"/>
      <c r="K80" s="285"/>
      <c r="L80" s="285"/>
      <c r="M80" s="285"/>
      <c r="N80" s="284"/>
      <c r="O80" s="284"/>
      <c r="P80" s="65"/>
    </row>
    <row r="81" spans="1:16" ht="12.7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65"/>
    </row>
    <row r="82" spans="1:15" ht="12.75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</row>
    <row r="83" spans="1:15" ht="12.75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1:15" ht="12.75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</row>
    <row r="85" spans="1:15" ht="12.75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</row>
    <row r="86" spans="1:15" ht="12.75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</row>
    <row r="87" spans="1:15" ht="12.75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</row>
    <row r="88" spans="1:15" ht="12.7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</row>
    <row r="89" spans="1:15" ht="12.7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</row>
    <row r="90" spans="1:15" ht="12.7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</row>
    <row r="91" spans="1:15" ht="12.7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</row>
    <row r="92" spans="1:15" ht="12.7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</row>
    <row r="93" spans="1:15" ht="12.7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</row>
    <row r="94" spans="1:15" ht="12.75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</row>
    <row r="95" spans="1:15" ht="12.7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</row>
    <row r="96" spans="1:15" ht="12.75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</row>
    <row r="97" spans="1:15" ht="12.75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</row>
    <row r="98" spans="1:15" ht="12.75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</row>
    <row r="99" spans="1:15" ht="12.75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</row>
    <row r="100" spans="1:15" ht="12.75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</row>
    <row r="101" spans="1:15" ht="12.75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</row>
    <row r="102" spans="1:15" ht="12.75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</row>
    <row r="103" spans="1:15" ht="12.75">
      <c r="A103" s="284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</row>
    <row r="104" spans="1:15" ht="12.75">
      <c r="A104" s="284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</row>
    <row r="105" spans="1:15" ht="12.7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</row>
    <row r="106" spans="1:15" ht="12.75">
      <c r="A106" s="284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</row>
    <row r="107" spans="1:15" ht="12.75">
      <c r="A107" s="284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</row>
    <row r="108" spans="1:15" ht="12.75">
      <c r="A108" s="284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</row>
    <row r="109" spans="1:15" ht="12.75">
      <c r="A109" s="284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</row>
    <row r="110" spans="1:15" ht="12.75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</row>
    <row r="111" spans="1:15" ht="12.75">
      <c r="A111" s="284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</row>
    <row r="112" spans="1:15" ht="12.75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</row>
    <row r="113" spans="1:15" ht="12.75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</row>
    <row r="114" spans="1:15" ht="12.75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</row>
    <row r="115" spans="1:15" ht="12.75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</row>
    <row r="116" spans="1:15" ht="12.75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</row>
    <row r="117" spans="1:15" ht="12.75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</row>
    <row r="118" spans="1:15" ht="12.75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</row>
    <row r="119" spans="1:15" ht="12.75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</row>
    <row r="120" spans="1:15" ht="12.75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</row>
    <row r="121" spans="1:15" ht="12.75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</row>
    <row r="122" spans="1:15" ht="12.75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</row>
    <row r="123" spans="1:15" ht="12.75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</row>
    <row r="124" spans="1:15" ht="12.75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</row>
    <row r="125" spans="1:15" ht="12.75">
      <c r="A125" s="284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</row>
    <row r="126" spans="1:15" ht="12.75">
      <c r="A126" s="284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</row>
    <row r="127" spans="1:15" ht="12.75">
      <c r="A127" s="284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</row>
    <row r="128" spans="1:15" ht="12.75">
      <c r="A128" s="284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</row>
    <row r="129" spans="1:15" ht="12.75">
      <c r="A129" s="284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</row>
    <row r="130" spans="1:15" ht="12.75">
      <c r="A130" s="284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</row>
    <row r="131" spans="1:15" ht="12.75">
      <c r="A131" s="284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</row>
    <row r="132" spans="1:15" ht="12.75">
      <c r="A132" s="284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</row>
    <row r="133" spans="1:15" ht="12.75">
      <c r="A133" s="284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</row>
    <row r="134" spans="1:15" ht="12.75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</row>
    <row r="135" spans="1:15" ht="12.75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</row>
    <row r="136" spans="1:15" ht="12.75">
      <c r="A136" s="284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</row>
    <row r="137" spans="1:15" ht="12.75">
      <c r="A137" s="284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</row>
    <row r="138" spans="1:15" ht="12.75">
      <c r="A138" s="284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</row>
    <row r="139" spans="1:15" ht="12.75">
      <c r="A139" s="284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</row>
    <row r="140" spans="1:15" ht="12.75">
      <c r="A140" s="284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</row>
    <row r="141" spans="1:15" ht="12.75">
      <c r="A141" s="284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</row>
    <row r="142" spans="1:15" ht="12.75">
      <c r="A142" s="284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</row>
    <row r="143" spans="1:15" ht="12.75">
      <c r="A143" s="284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</row>
    <row r="144" spans="1:15" ht="12.75">
      <c r="A144" s="284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</row>
    <row r="145" spans="1:15" ht="12.75">
      <c r="A145" s="284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</row>
    <row r="146" spans="1:15" ht="12.75">
      <c r="A146" s="284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</row>
    <row r="147" spans="1:15" ht="12.75">
      <c r="A147" s="284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</row>
    <row r="148" spans="1:15" ht="12.75">
      <c r="A148" s="284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</row>
    <row r="149" spans="1:15" ht="12.75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</row>
    <row r="150" spans="1:15" ht="12.75">
      <c r="A150" s="284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</row>
    <row r="151" spans="1:15" ht="12.75">
      <c r="A151" s="284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</row>
    <row r="152" spans="1:15" ht="12.75">
      <c r="A152" s="284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</row>
    <row r="153" spans="1:15" ht="12.75">
      <c r="A153" s="284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</row>
    <row r="154" spans="1:15" ht="12.75">
      <c r="A154" s="284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</row>
    <row r="155" spans="1:15" ht="12.75">
      <c r="A155" s="284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</row>
    <row r="156" spans="1:15" ht="12.75">
      <c r="A156" s="284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</row>
    <row r="157" spans="1:15" ht="12.75">
      <c r="A157" s="284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</row>
    <row r="158" spans="1:15" ht="12.75">
      <c r="A158" s="284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</row>
    <row r="159" spans="1:15" ht="12.75">
      <c r="A159" s="284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</row>
    <row r="160" spans="1:15" ht="12.75">
      <c r="A160" s="284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</row>
    <row r="161" spans="1:15" ht="12.75">
      <c r="A161" s="284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</row>
    <row r="162" spans="1:15" ht="12.75">
      <c r="A162" s="284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</row>
    <row r="163" spans="1:15" ht="12.75">
      <c r="A163" s="284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</row>
    <row r="164" spans="1:15" ht="12.75">
      <c r="A164" s="284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</row>
    <row r="165" spans="1:15" ht="12.75">
      <c r="A165" s="284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</row>
    <row r="166" spans="1:15" ht="12.75">
      <c r="A166" s="284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</row>
    <row r="167" spans="1:15" ht="12.75">
      <c r="A167" s="284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</row>
    <row r="168" spans="1:15" ht="12.75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</row>
    <row r="169" spans="1:15" ht="12.75">
      <c r="A169" s="284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</row>
    <row r="170" spans="1:15" ht="12.75">
      <c r="A170" s="284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</row>
    <row r="171" spans="1:15" ht="12.75">
      <c r="A171" s="284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</row>
    <row r="172" spans="1:15" ht="12.75">
      <c r="A172" s="284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</row>
  </sheetData>
  <sheetProtection/>
  <mergeCells count="33">
    <mergeCell ref="L73:R73"/>
    <mergeCell ref="A70:A71"/>
    <mergeCell ref="B70:B71"/>
    <mergeCell ref="C70:C71"/>
    <mergeCell ref="D70:D71"/>
    <mergeCell ref="E70:E71"/>
    <mergeCell ref="F70:I70"/>
    <mergeCell ref="D3:D11"/>
    <mergeCell ref="P3:P11"/>
    <mergeCell ref="E3:E11"/>
    <mergeCell ref="O3:O11"/>
    <mergeCell ref="M5:N5"/>
    <mergeCell ref="J70:J71"/>
    <mergeCell ref="J5:J11"/>
    <mergeCell ref="K5:K11"/>
    <mergeCell ref="A1:I1"/>
    <mergeCell ref="G3:G11"/>
    <mergeCell ref="E45:E46"/>
    <mergeCell ref="M1:P1"/>
    <mergeCell ref="F3:F11"/>
    <mergeCell ref="A3:A11"/>
    <mergeCell ref="B3:B11"/>
    <mergeCell ref="C3:C11"/>
    <mergeCell ref="N45:Q45"/>
    <mergeCell ref="H3:N3"/>
    <mergeCell ref="L5:L11"/>
    <mergeCell ref="F45:I45"/>
    <mergeCell ref="J45:M45"/>
    <mergeCell ref="M6:M11"/>
    <mergeCell ref="N6:N11"/>
    <mergeCell ref="J4:N4"/>
    <mergeCell ref="H4:H11"/>
    <mergeCell ref="I5:I11"/>
  </mergeCells>
  <printOptions horizontalCentered="1" verticalCentered="1"/>
  <pageMargins left="0.75" right="0.75" top="0.3937007874015748" bottom="0" header="0.5118110236220472" footer="0"/>
  <pageSetup horizontalDpi="600" verticalDpi="600" orientation="landscape" paperSize="9" scale="83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4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8.140625" style="0" customWidth="1"/>
    <col min="2" max="3" width="6.00390625" style="0" customWidth="1"/>
    <col min="4" max="4" width="6.28125" style="0" customWidth="1"/>
    <col min="5" max="5" width="7.8515625" style="0" customWidth="1"/>
    <col min="6" max="6" width="7.57421875" style="0" customWidth="1"/>
    <col min="7" max="8" width="6.421875" style="0" customWidth="1"/>
    <col min="9" max="9" width="6.00390625" style="0" customWidth="1"/>
    <col min="11" max="12" width="6.00390625" style="0" customWidth="1"/>
    <col min="13" max="13" width="7.00390625" style="0" customWidth="1"/>
    <col min="14" max="14" width="5.8515625" style="0" customWidth="1"/>
    <col min="15" max="15" width="6.140625" style="0" customWidth="1"/>
    <col min="16" max="16" width="8.140625" style="0" customWidth="1"/>
    <col min="17" max="17" width="5.57421875" style="0" customWidth="1"/>
    <col min="18" max="18" width="5.00390625" style="0" customWidth="1"/>
    <col min="19" max="19" width="4.7109375" style="0" customWidth="1"/>
  </cols>
  <sheetData>
    <row r="1" ht="12.75" customHeight="1"/>
    <row r="2" spans="1:20" ht="15.75">
      <c r="A2" s="457" t="s">
        <v>317</v>
      </c>
      <c r="B2" s="457"/>
      <c r="C2" s="457"/>
      <c r="D2" s="457"/>
      <c r="E2" s="457"/>
      <c r="F2" s="457"/>
      <c r="G2" s="457"/>
      <c r="H2" s="457"/>
      <c r="I2" s="457"/>
      <c r="J2" s="532" t="s">
        <v>92</v>
      </c>
      <c r="K2" s="455" t="s">
        <v>316</v>
      </c>
      <c r="L2" s="531">
        <v>12</v>
      </c>
      <c r="M2" s="453" t="s">
        <v>257</v>
      </c>
      <c r="N2" s="453"/>
      <c r="O2" s="453"/>
      <c r="P2" s="453"/>
      <c r="Q2" s="451"/>
      <c r="R2" s="451"/>
      <c r="S2" s="451"/>
      <c r="T2" s="499"/>
    </row>
    <row r="3" spans="1:20" ht="13.5" thickBot="1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451"/>
      <c r="M3" s="451"/>
      <c r="N3" s="451"/>
      <c r="O3" s="451"/>
      <c r="P3" s="451"/>
      <c r="Q3" s="451"/>
      <c r="R3" s="451"/>
      <c r="S3" s="451"/>
      <c r="T3" s="499"/>
    </row>
    <row r="4" spans="1:20" ht="24" customHeight="1">
      <c r="A4" s="529" t="s">
        <v>315</v>
      </c>
      <c r="B4" s="528" t="s">
        <v>122</v>
      </c>
      <c r="C4" s="527" t="s">
        <v>314</v>
      </c>
      <c r="D4" s="526" t="s">
        <v>313</v>
      </c>
      <c r="E4" s="525" t="s">
        <v>312</v>
      </c>
      <c r="F4" s="524" t="s">
        <v>311</v>
      </c>
      <c r="G4" s="520"/>
      <c r="H4" s="520"/>
      <c r="I4" s="520"/>
      <c r="J4" s="520"/>
      <c r="K4" s="519"/>
      <c r="L4" s="523" t="s">
        <v>310</v>
      </c>
      <c r="M4" s="521" t="s">
        <v>309</v>
      </c>
      <c r="N4" s="520"/>
      <c r="O4" s="520"/>
      <c r="P4" s="522"/>
      <c r="Q4" s="521" t="s">
        <v>308</v>
      </c>
      <c r="R4" s="520"/>
      <c r="S4" s="519"/>
      <c r="T4" s="499"/>
    </row>
    <row r="5" spans="1:20" ht="12.75">
      <c r="A5" s="516"/>
      <c r="B5" s="515"/>
      <c r="C5" s="507"/>
      <c r="D5" s="512"/>
      <c r="E5" s="511"/>
      <c r="F5" s="510" t="s">
        <v>307</v>
      </c>
      <c r="G5" s="518" t="s">
        <v>246</v>
      </c>
      <c r="H5" s="518"/>
      <c r="I5" s="518"/>
      <c r="J5" s="518"/>
      <c r="K5" s="517"/>
      <c r="L5" s="509"/>
      <c r="M5" s="507" t="s">
        <v>306</v>
      </c>
      <c r="N5" s="506" t="s">
        <v>305</v>
      </c>
      <c r="O5" s="506" t="s">
        <v>304</v>
      </c>
      <c r="P5" s="508" t="s">
        <v>303</v>
      </c>
      <c r="Q5" s="507" t="s">
        <v>302</v>
      </c>
      <c r="R5" s="518" t="s">
        <v>301</v>
      </c>
      <c r="S5" s="517"/>
      <c r="T5" s="499"/>
    </row>
    <row r="6" spans="1:20" ht="12.75" customHeight="1">
      <c r="A6" s="516"/>
      <c r="B6" s="515"/>
      <c r="C6" s="507"/>
      <c r="D6" s="512"/>
      <c r="E6" s="511"/>
      <c r="F6" s="510"/>
      <c r="G6" s="506" t="s">
        <v>300</v>
      </c>
      <c r="H6" s="506" t="s">
        <v>299</v>
      </c>
      <c r="I6" s="506" t="s">
        <v>298</v>
      </c>
      <c r="J6" s="506" t="s">
        <v>297</v>
      </c>
      <c r="K6" s="505" t="s">
        <v>296</v>
      </c>
      <c r="L6" s="509"/>
      <c r="M6" s="507"/>
      <c r="N6" s="506"/>
      <c r="O6" s="506"/>
      <c r="P6" s="508"/>
      <c r="Q6" s="507"/>
      <c r="R6" s="506" t="s">
        <v>295</v>
      </c>
      <c r="S6" s="505" t="s">
        <v>294</v>
      </c>
      <c r="T6" s="499"/>
    </row>
    <row r="7" spans="1:20" ht="12.75">
      <c r="A7" s="516"/>
      <c r="B7" s="515"/>
      <c r="C7" s="507"/>
      <c r="D7" s="512"/>
      <c r="E7" s="511"/>
      <c r="F7" s="510"/>
      <c r="G7" s="506"/>
      <c r="H7" s="506"/>
      <c r="I7" s="506"/>
      <c r="J7" s="506"/>
      <c r="K7" s="505"/>
      <c r="L7" s="509"/>
      <c r="M7" s="507"/>
      <c r="N7" s="506"/>
      <c r="O7" s="506"/>
      <c r="P7" s="508"/>
      <c r="Q7" s="507"/>
      <c r="R7" s="506"/>
      <c r="S7" s="505"/>
      <c r="T7" s="499"/>
    </row>
    <row r="8" spans="1:20" ht="68.25" customHeight="1">
      <c r="A8" s="516"/>
      <c r="B8" s="515"/>
      <c r="C8" s="507"/>
      <c r="D8" s="512"/>
      <c r="E8" s="511"/>
      <c r="F8" s="510"/>
      <c r="G8" s="506"/>
      <c r="H8" s="506"/>
      <c r="I8" s="506"/>
      <c r="J8" s="506"/>
      <c r="K8" s="505"/>
      <c r="L8" s="509"/>
      <c r="M8" s="507"/>
      <c r="N8" s="506"/>
      <c r="O8" s="506"/>
      <c r="P8" s="508"/>
      <c r="Q8" s="507"/>
      <c r="R8" s="506"/>
      <c r="S8" s="505"/>
      <c r="T8" s="499"/>
    </row>
    <row r="9" spans="1:20" ht="12.75" customHeight="1">
      <c r="A9" s="516"/>
      <c r="B9" s="515"/>
      <c r="C9" s="507"/>
      <c r="D9" s="512"/>
      <c r="E9" s="511"/>
      <c r="F9" s="510"/>
      <c r="G9" s="506"/>
      <c r="H9" s="506"/>
      <c r="I9" s="506"/>
      <c r="J9" s="506"/>
      <c r="K9" s="505"/>
      <c r="L9" s="509"/>
      <c r="M9" s="507"/>
      <c r="N9" s="506"/>
      <c r="O9" s="506"/>
      <c r="P9" s="508"/>
      <c r="Q9" s="507"/>
      <c r="R9" s="506"/>
      <c r="S9" s="505"/>
      <c r="T9" s="499"/>
    </row>
    <row r="10" spans="1:20" ht="12.75">
      <c r="A10" s="516"/>
      <c r="B10" s="515"/>
      <c r="C10" s="507"/>
      <c r="D10" s="512"/>
      <c r="E10" s="511"/>
      <c r="F10" s="510"/>
      <c r="G10" s="506"/>
      <c r="H10" s="506"/>
      <c r="I10" s="506"/>
      <c r="J10" s="506"/>
      <c r="K10" s="505"/>
      <c r="L10" s="509"/>
      <c r="M10" s="507"/>
      <c r="N10" s="506"/>
      <c r="O10" s="506"/>
      <c r="P10" s="508"/>
      <c r="Q10" s="507"/>
      <c r="R10" s="506"/>
      <c r="S10" s="505"/>
      <c r="T10" s="499"/>
    </row>
    <row r="11" spans="1:20" ht="10.5" customHeight="1">
      <c r="A11" s="516"/>
      <c r="B11" s="515"/>
      <c r="C11" s="507"/>
      <c r="D11" s="512"/>
      <c r="E11" s="511"/>
      <c r="F11" s="510"/>
      <c r="G11" s="506"/>
      <c r="H11" s="506"/>
      <c r="I11" s="506"/>
      <c r="J11" s="506"/>
      <c r="K11" s="505"/>
      <c r="L11" s="509"/>
      <c r="M11" s="507"/>
      <c r="N11" s="506"/>
      <c r="O11" s="506"/>
      <c r="P11" s="508"/>
      <c r="Q11" s="507"/>
      <c r="R11" s="506"/>
      <c r="S11" s="505"/>
      <c r="T11" s="499"/>
    </row>
    <row r="12" spans="1:20" ht="12.75" customHeight="1">
      <c r="A12" s="514"/>
      <c r="B12" s="513"/>
      <c r="C12" s="507"/>
      <c r="D12" s="512"/>
      <c r="E12" s="511"/>
      <c r="F12" s="510"/>
      <c r="G12" s="506"/>
      <c r="H12" s="506"/>
      <c r="I12" s="506"/>
      <c r="J12" s="506"/>
      <c r="K12" s="505"/>
      <c r="L12" s="509"/>
      <c r="M12" s="507"/>
      <c r="N12" s="506"/>
      <c r="O12" s="506"/>
      <c r="P12" s="508"/>
      <c r="Q12" s="507"/>
      <c r="R12" s="506"/>
      <c r="S12" s="505"/>
      <c r="T12" s="499"/>
    </row>
    <row r="13" spans="1:20" ht="12.75">
      <c r="A13" s="501" t="s">
        <v>81</v>
      </c>
      <c r="B13" s="502" t="s">
        <v>82</v>
      </c>
      <c r="C13" s="501">
        <v>1</v>
      </c>
      <c r="D13" s="482">
        <v>2</v>
      </c>
      <c r="E13" s="500">
        <v>3</v>
      </c>
      <c r="F13" s="504">
        <v>4</v>
      </c>
      <c r="G13" s="482">
        <v>5</v>
      </c>
      <c r="H13" s="482">
        <v>6</v>
      </c>
      <c r="I13" s="482">
        <v>7</v>
      </c>
      <c r="J13" s="482">
        <v>8</v>
      </c>
      <c r="K13" s="500">
        <v>9</v>
      </c>
      <c r="L13" s="503">
        <v>10</v>
      </c>
      <c r="M13" s="501">
        <v>11</v>
      </c>
      <c r="N13" s="482">
        <v>12</v>
      </c>
      <c r="O13" s="482">
        <v>13</v>
      </c>
      <c r="P13" s="502">
        <v>14</v>
      </c>
      <c r="Q13" s="501">
        <v>15</v>
      </c>
      <c r="R13" s="482">
        <v>16</v>
      </c>
      <c r="S13" s="500">
        <v>17</v>
      </c>
      <c r="T13" s="499"/>
    </row>
    <row r="14" spans="1:20" ht="12.75">
      <c r="A14" s="498" t="s">
        <v>293</v>
      </c>
      <c r="B14" s="497" t="s">
        <v>292</v>
      </c>
      <c r="C14" s="492"/>
      <c r="D14" s="491"/>
      <c r="E14" s="496">
        <f>C14+D14</f>
        <v>0</v>
      </c>
      <c r="F14" s="495">
        <f>G14+H14+I14+J14+K14</f>
        <v>0</v>
      </c>
      <c r="G14" s="491"/>
      <c r="H14" s="491"/>
      <c r="I14" s="491"/>
      <c r="J14" s="491"/>
      <c r="K14" s="490"/>
      <c r="L14" s="494">
        <f>E14-F14</f>
        <v>0</v>
      </c>
      <c r="M14" s="492"/>
      <c r="N14" s="491">
        <v>2</v>
      </c>
      <c r="O14" s="491">
        <v>2</v>
      </c>
      <c r="P14" s="493">
        <f>M14+N14-O14</f>
        <v>0</v>
      </c>
      <c r="Q14" s="492"/>
      <c r="R14" s="491"/>
      <c r="S14" s="490"/>
      <c r="T14" s="499"/>
    </row>
    <row r="15" spans="1:20" ht="12.75">
      <c r="A15" s="498" t="s">
        <v>291</v>
      </c>
      <c r="B15" s="497" t="s">
        <v>290</v>
      </c>
      <c r="C15" s="492">
        <v>1</v>
      </c>
      <c r="D15" s="491"/>
      <c r="E15" s="496">
        <f>C15+D15</f>
        <v>1</v>
      </c>
      <c r="F15" s="495">
        <f>G15+H15+I15+J15+K15</f>
        <v>1</v>
      </c>
      <c r="G15" s="491">
        <v>1</v>
      </c>
      <c r="H15" s="491"/>
      <c r="I15" s="491"/>
      <c r="J15" s="491"/>
      <c r="K15" s="490"/>
      <c r="L15" s="494">
        <f>E15-F15</f>
        <v>0</v>
      </c>
      <c r="M15" s="492">
        <v>1</v>
      </c>
      <c r="N15" s="491">
        <v>1</v>
      </c>
      <c r="O15" s="491">
        <v>2</v>
      </c>
      <c r="P15" s="493">
        <f>M15+N15-O15</f>
        <v>0</v>
      </c>
      <c r="Q15" s="492"/>
      <c r="R15" s="491"/>
      <c r="S15" s="490"/>
      <c r="T15" s="499"/>
    </row>
    <row r="16" spans="1:19" ht="12.75">
      <c r="A16" s="498" t="s">
        <v>289</v>
      </c>
      <c r="B16" s="497" t="s">
        <v>288</v>
      </c>
      <c r="C16" s="492">
        <v>4</v>
      </c>
      <c r="D16" s="491">
        <v>36</v>
      </c>
      <c r="E16" s="496">
        <f>C16+D16</f>
        <v>40</v>
      </c>
      <c r="F16" s="495">
        <f>G16+H16+I16+J16+K16</f>
        <v>35</v>
      </c>
      <c r="G16" s="491">
        <v>11</v>
      </c>
      <c r="H16" s="491">
        <v>1</v>
      </c>
      <c r="I16" s="491">
        <v>13</v>
      </c>
      <c r="J16" s="491">
        <v>4</v>
      </c>
      <c r="K16" s="490">
        <v>6</v>
      </c>
      <c r="L16" s="494">
        <f>E16-F16</f>
        <v>5</v>
      </c>
      <c r="M16" s="492">
        <v>1</v>
      </c>
      <c r="N16" s="491">
        <v>23</v>
      </c>
      <c r="O16" s="491">
        <v>24</v>
      </c>
      <c r="P16" s="493">
        <f>M16+N16-O16</f>
        <v>0</v>
      </c>
      <c r="Q16" s="492">
        <v>2</v>
      </c>
      <c r="R16" s="491">
        <v>1</v>
      </c>
      <c r="S16" s="490"/>
    </row>
    <row r="17" spans="1:19" ht="12.75">
      <c r="A17" s="498" t="s">
        <v>287</v>
      </c>
      <c r="B17" s="497" t="s">
        <v>286</v>
      </c>
      <c r="C17" s="492"/>
      <c r="D17" s="491"/>
      <c r="E17" s="496">
        <f>C17+D17</f>
        <v>0</v>
      </c>
      <c r="F17" s="495">
        <f>G17+H17+I17+J17+K17</f>
        <v>0</v>
      </c>
      <c r="G17" s="491"/>
      <c r="H17" s="491"/>
      <c r="I17" s="491"/>
      <c r="J17" s="491"/>
      <c r="K17" s="490"/>
      <c r="L17" s="494">
        <f>E17-F17</f>
        <v>0</v>
      </c>
      <c r="M17" s="492"/>
      <c r="N17" s="491">
        <v>5</v>
      </c>
      <c r="O17" s="491">
        <v>4</v>
      </c>
      <c r="P17" s="493">
        <f>M17+N17-O17</f>
        <v>1</v>
      </c>
      <c r="Q17" s="492"/>
      <c r="R17" s="491"/>
      <c r="S17" s="490"/>
    </row>
    <row r="18" spans="1:19" ht="12.75">
      <c r="A18" s="498" t="s">
        <v>285</v>
      </c>
      <c r="B18" s="497" t="s">
        <v>284</v>
      </c>
      <c r="C18" s="492">
        <v>9</v>
      </c>
      <c r="D18" s="491">
        <v>96</v>
      </c>
      <c r="E18" s="496">
        <f>C18+D18</f>
        <v>105</v>
      </c>
      <c r="F18" s="495">
        <f>G18+H18+I18+J18+K18</f>
        <v>93</v>
      </c>
      <c r="G18" s="491">
        <v>66</v>
      </c>
      <c r="H18" s="491">
        <v>11</v>
      </c>
      <c r="I18" s="491">
        <v>7</v>
      </c>
      <c r="J18" s="491"/>
      <c r="K18" s="490">
        <v>9</v>
      </c>
      <c r="L18" s="494">
        <f>E18-F18</f>
        <v>12</v>
      </c>
      <c r="M18" s="492">
        <v>8</v>
      </c>
      <c r="N18" s="491">
        <v>191</v>
      </c>
      <c r="O18" s="491">
        <v>185</v>
      </c>
      <c r="P18" s="493">
        <f>M18+N18-O18</f>
        <v>14</v>
      </c>
      <c r="Q18" s="492">
        <v>1</v>
      </c>
      <c r="R18" s="491"/>
      <c r="S18" s="490"/>
    </row>
    <row r="19" spans="1:19" ht="12.75">
      <c r="A19" s="498" t="s">
        <v>283</v>
      </c>
      <c r="B19" s="497" t="s">
        <v>282</v>
      </c>
      <c r="C19" s="492">
        <v>5</v>
      </c>
      <c r="D19" s="491">
        <v>38</v>
      </c>
      <c r="E19" s="496">
        <f>C19+D19</f>
        <v>43</v>
      </c>
      <c r="F19" s="495">
        <f>G19+H19+I19+J19+K19</f>
        <v>36</v>
      </c>
      <c r="G19" s="491">
        <v>10</v>
      </c>
      <c r="H19" s="491">
        <v>6</v>
      </c>
      <c r="I19" s="491">
        <v>8</v>
      </c>
      <c r="J19" s="491">
        <v>3</v>
      </c>
      <c r="K19" s="490">
        <v>9</v>
      </c>
      <c r="L19" s="494">
        <f>E19-F19</f>
        <v>7</v>
      </c>
      <c r="M19" s="492"/>
      <c r="N19" s="491">
        <v>12</v>
      </c>
      <c r="O19" s="491">
        <v>12</v>
      </c>
      <c r="P19" s="493">
        <f>M19+N19-O19</f>
        <v>0</v>
      </c>
      <c r="Q19" s="492">
        <v>3</v>
      </c>
      <c r="R19" s="491">
        <v>1</v>
      </c>
      <c r="S19" s="490">
        <v>2</v>
      </c>
    </row>
    <row r="20" spans="1:19" ht="12.75">
      <c r="A20" s="498" t="s">
        <v>281</v>
      </c>
      <c r="B20" s="497" t="s">
        <v>280</v>
      </c>
      <c r="C20" s="492"/>
      <c r="D20" s="491">
        <v>1</v>
      </c>
      <c r="E20" s="496">
        <f>C20+D20</f>
        <v>1</v>
      </c>
      <c r="F20" s="495">
        <f>G20+H20+I20+J20+K20</f>
        <v>1</v>
      </c>
      <c r="G20" s="491">
        <v>1</v>
      </c>
      <c r="H20" s="491"/>
      <c r="I20" s="491"/>
      <c r="J20" s="491"/>
      <c r="K20" s="490"/>
      <c r="L20" s="494">
        <f>E20-F20</f>
        <v>0</v>
      </c>
      <c r="M20" s="492"/>
      <c r="N20" s="491"/>
      <c r="O20" s="491"/>
      <c r="P20" s="493">
        <f>M20+N20-O20</f>
        <v>0</v>
      </c>
      <c r="Q20" s="492"/>
      <c r="R20" s="491"/>
      <c r="S20" s="490"/>
    </row>
    <row r="21" spans="1:19" ht="12.75">
      <c r="A21" s="498"/>
      <c r="B21" s="497" t="s">
        <v>279</v>
      </c>
      <c r="C21" s="492"/>
      <c r="D21" s="491"/>
      <c r="E21" s="496">
        <f>C21+D21</f>
        <v>0</v>
      </c>
      <c r="F21" s="495">
        <f>G21+H21+I21+J21+K21</f>
        <v>0</v>
      </c>
      <c r="G21" s="491"/>
      <c r="H21" s="491"/>
      <c r="I21" s="491"/>
      <c r="J21" s="491"/>
      <c r="K21" s="490"/>
      <c r="L21" s="494">
        <f>E21-F21</f>
        <v>0</v>
      </c>
      <c r="M21" s="492"/>
      <c r="N21" s="491"/>
      <c r="O21" s="491"/>
      <c r="P21" s="493">
        <f>M21+N21-O21</f>
        <v>0</v>
      </c>
      <c r="Q21" s="492"/>
      <c r="R21" s="491"/>
      <c r="S21" s="490"/>
    </row>
    <row r="22" spans="1:19" ht="12.75">
      <c r="A22" s="498"/>
      <c r="B22" s="497" t="s">
        <v>278</v>
      </c>
      <c r="C22" s="492"/>
      <c r="D22" s="491"/>
      <c r="E22" s="496">
        <f>C22+D22</f>
        <v>0</v>
      </c>
      <c r="F22" s="495">
        <f>G22+H22+I22+J22+K22</f>
        <v>0</v>
      </c>
      <c r="G22" s="491"/>
      <c r="H22" s="491"/>
      <c r="I22" s="491"/>
      <c r="J22" s="491"/>
      <c r="K22" s="490"/>
      <c r="L22" s="494">
        <f>E22-F22</f>
        <v>0</v>
      </c>
      <c r="M22" s="492"/>
      <c r="N22" s="491"/>
      <c r="O22" s="491"/>
      <c r="P22" s="493">
        <f>M22+N22-O22</f>
        <v>0</v>
      </c>
      <c r="Q22" s="492"/>
      <c r="R22" s="491"/>
      <c r="S22" s="490"/>
    </row>
    <row r="23" spans="1:19" ht="12.75">
      <c r="A23" s="498"/>
      <c r="B23" s="497" t="s">
        <v>236</v>
      </c>
      <c r="C23" s="492"/>
      <c r="D23" s="491"/>
      <c r="E23" s="496">
        <f>C23+D23</f>
        <v>0</v>
      </c>
      <c r="F23" s="495">
        <f>G23+H23+I23+J23+K23</f>
        <v>0</v>
      </c>
      <c r="G23" s="491"/>
      <c r="H23" s="491"/>
      <c r="I23" s="491"/>
      <c r="J23" s="491"/>
      <c r="K23" s="490"/>
      <c r="L23" s="494">
        <f>E23-F23</f>
        <v>0</v>
      </c>
      <c r="M23" s="492"/>
      <c r="N23" s="491"/>
      <c r="O23" s="491"/>
      <c r="P23" s="493">
        <f>M23+N23-O23</f>
        <v>0</v>
      </c>
      <c r="Q23" s="492"/>
      <c r="R23" s="491"/>
      <c r="S23" s="490"/>
    </row>
    <row r="24" spans="1:19" ht="13.5" thickBot="1">
      <c r="A24" s="489" t="s">
        <v>277</v>
      </c>
      <c r="B24" s="488" t="s">
        <v>276</v>
      </c>
      <c r="C24" s="487">
        <f>SUM(C14:C23)</f>
        <v>19</v>
      </c>
      <c r="D24" s="487">
        <f>SUM(D14:D23)</f>
        <v>171</v>
      </c>
      <c r="E24" s="487">
        <f>SUM(E14:E23)</f>
        <v>190</v>
      </c>
      <c r="F24" s="487">
        <f>SUM(F14:F23)</f>
        <v>166</v>
      </c>
      <c r="G24" s="487">
        <f>SUM(G14:G23)</f>
        <v>89</v>
      </c>
      <c r="H24" s="487">
        <f>SUM(H14:H23)</f>
        <v>18</v>
      </c>
      <c r="I24" s="487">
        <f>SUM(I14:I23)</f>
        <v>28</v>
      </c>
      <c r="J24" s="487">
        <f>SUM(J14:J23)</f>
        <v>7</v>
      </c>
      <c r="K24" s="487">
        <f>SUM(K14:K23)</f>
        <v>24</v>
      </c>
      <c r="L24" s="487">
        <f>SUM(L14:L23)</f>
        <v>24</v>
      </c>
      <c r="M24" s="487">
        <f>SUM(M14:M23)</f>
        <v>10</v>
      </c>
      <c r="N24" s="487">
        <f>SUM(N14:N23)</f>
        <v>234</v>
      </c>
      <c r="O24" s="487">
        <f>SUM(O14:O23)</f>
        <v>229</v>
      </c>
      <c r="P24" s="487">
        <f>SUM(P14:P23)</f>
        <v>15</v>
      </c>
      <c r="Q24" s="487">
        <f>SUM(Q14:Q23)</f>
        <v>6</v>
      </c>
      <c r="R24" s="487">
        <f>SUM(R14:R23)</f>
        <v>2</v>
      </c>
      <c r="S24" s="487">
        <f>SUM(S14:S23)</f>
        <v>2</v>
      </c>
    </row>
    <row r="25" spans="1:19" ht="12.75">
      <c r="A25" s="486"/>
      <c r="B25" s="486"/>
      <c r="C25" s="486"/>
      <c r="D25" s="486" t="s">
        <v>275</v>
      </c>
      <c r="E25" s="486"/>
      <c r="F25" s="486" t="s">
        <v>274</v>
      </c>
      <c r="G25" s="486"/>
      <c r="H25" s="486"/>
      <c r="I25" s="486"/>
      <c r="J25" s="486"/>
      <c r="K25" s="462"/>
      <c r="L25" s="485" t="s">
        <v>273</v>
      </c>
      <c r="M25" s="485"/>
      <c r="N25" s="462"/>
      <c r="O25" s="462"/>
      <c r="P25" s="452" t="s">
        <v>272</v>
      </c>
      <c r="Q25" s="452"/>
      <c r="R25" s="462"/>
      <c r="S25" s="462"/>
    </row>
    <row r="26" spans="1:19" ht="12.75">
      <c r="A26" s="462" t="s">
        <v>271</v>
      </c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84" t="s">
        <v>270</v>
      </c>
      <c r="M26" s="484"/>
      <c r="N26" s="483"/>
      <c r="O26" s="483"/>
      <c r="P26" s="483"/>
      <c r="Q26" s="483"/>
      <c r="R26" s="462"/>
      <c r="S26" s="462"/>
    </row>
    <row r="27" spans="1:19" ht="26.25" customHeight="1">
      <c r="A27" s="482" t="s">
        <v>81</v>
      </c>
      <c r="B27" s="464" t="s">
        <v>269</v>
      </c>
      <c r="C27" s="464" t="s">
        <v>177</v>
      </c>
      <c r="D27" s="462"/>
      <c r="E27" s="462"/>
      <c r="F27" s="462"/>
      <c r="G27" s="462"/>
      <c r="H27" s="462"/>
      <c r="I27" s="462"/>
      <c r="J27" s="462"/>
      <c r="K27" s="462"/>
      <c r="L27" s="481" t="s">
        <v>268</v>
      </c>
      <c r="M27" s="480"/>
      <c r="N27" s="480"/>
      <c r="O27" s="479"/>
      <c r="P27" s="474" t="s">
        <v>158</v>
      </c>
      <c r="Q27" s="474" t="s">
        <v>177</v>
      </c>
      <c r="R27" s="462"/>
      <c r="S27" s="462"/>
    </row>
    <row r="28" spans="1:19" ht="12.75">
      <c r="A28" s="472" t="s">
        <v>267</v>
      </c>
      <c r="B28" s="464">
        <v>3100</v>
      </c>
      <c r="C28" s="478">
        <v>211</v>
      </c>
      <c r="D28" s="462"/>
      <c r="E28" s="462"/>
      <c r="F28" s="462"/>
      <c r="G28" s="462"/>
      <c r="H28" s="462"/>
      <c r="I28" s="462"/>
      <c r="J28" s="462"/>
      <c r="K28" s="462"/>
      <c r="L28" s="477" t="s">
        <v>266</v>
      </c>
      <c r="M28" s="476"/>
      <c r="N28" s="476"/>
      <c r="O28" s="475"/>
      <c r="P28" s="474">
        <v>3300</v>
      </c>
      <c r="Q28" s="473"/>
      <c r="R28" s="462"/>
      <c r="S28" s="462"/>
    </row>
    <row r="29" spans="1:19" ht="12.75">
      <c r="A29" s="472" t="s">
        <v>265</v>
      </c>
      <c r="B29" s="471">
        <v>3200</v>
      </c>
      <c r="C29" s="470">
        <v>46</v>
      </c>
      <c r="D29" s="462"/>
      <c r="E29" s="462"/>
      <c r="F29" s="462"/>
      <c r="G29" s="462"/>
      <c r="H29" s="462"/>
      <c r="I29" s="462"/>
      <c r="J29" s="462"/>
      <c r="K29" s="462"/>
      <c r="L29" s="467" t="s">
        <v>264</v>
      </c>
      <c r="M29" s="466"/>
      <c r="N29" s="466"/>
      <c r="O29" s="465"/>
      <c r="P29" s="464">
        <v>3310</v>
      </c>
      <c r="Q29" s="463"/>
      <c r="R29" s="462"/>
      <c r="S29" s="462"/>
    </row>
    <row r="30" spans="1:19" ht="12.75" customHeight="1">
      <c r="A30" s="461" t="s">
        <v>263</v>
      </c>
      <c r="B30" s="469">
        <v>3210</v>
      </c>
      <c r="C30" s="468">
        <v>3</v>
      </c>
      <c r="D30" s="462"/>
      <c r="E30" s="462"/>
      <c r="F30" s="462"/>
      <c r="G30" s="462"/>
      <c r="H30" s="462"/>
      <c r="I30" s="462"/>
      <c r="J30" s="462"/>
      <c r="K30" s="462"/>
      <c r="L30" s="467" t="s">
        <v>262</v>
      </c>
      <c r="M30" s="466"/>
      <c r="N30" s="466"/>
      <c r="O30" s="465"/>
      <c r="P30" s="464">
        <v>3320</v>
      </c>
      <c r="Q30" s="463"/>
      <c r="R30" s="462"/>
      <c r="S30" s="462"/>
    </row>
    <row r="31" spans="1:19" ht="12.75">
      <c r="A31" s="461"/>
      <c r="B31" s="459"/>
      <c r="C31" s="458"/>
      <c r="D31" s="462"/>
      <c r="J31" s="462"/>
      <c r="K31" s="462"/>
      <c r="L31" s="467" t="s">
        <v>261</v>
      </c>
      <c r="M31" s="466"/>
      <c r="N31" s="466"/>
      <c r="O31" s="465"/>
      <c r="P31" s="464">
        <v>3330</v>
      </c>
      <c r="Q31" s="463"/>
      <c r="R31" s="462"/>
      <c r="S31" s="462"/>
    </row>
    <row r="32" spans="1:3" ht="12.75">
      <c r="A32" s="461"/>
      <c r="B32" s="459"/>
      <c r="C32" s="458"/>
    </row>
    <row r="33" spans="1:19" ht="12.75" customHeight="1">
      <c r="A33" s="460"/>
      <c r="B33" s="459"/>
      <c r="C33" s="458"/>
      <c r="M33" s="253" t="s">
        <v>83</v>
      </c>
      <c r="N33" s="253"/>
      <c r="O33" s="253"/>
      <c r="P33" s="253"/>
      <c r="Q33" s="253"/>
      <c r="R33" s="253"/>
      <c r="S33" s="253"/>
    </row>
    <row r="34" spans="1:19" ht="16.5">
      <c r="A34" s="66" t="s">
        <v>260</v>
      </c>
      <c r="B34" s="290" t="s">
        <v>259</v>
      </c>
      <c r="C34" s="289"/>
      <c r="D34" s="289"/>
      <c r="E34" s="288"/>
      <c r="F34" s="288"/>
      <c r="G34" s="288"/>
      <c r="H34" s="288"/>
      <c r="I34" s="293" t="s">
        <v>102</v>
      </c>
      <c r="J34" s="292"/>
      <c r="K34" s="292"/>
      <c r="L34" s="292"/>
      <c r="M34" s="286"/>
      <c r="N34" s="286"/>
      <c r="O34" s="285"/>
      <c r="P34" s="65"/>
      <c r="Q34" s="65"/>
      <c r="R34" s="65"/>
      <c r="S34" s="65"/>
    </row>
    <row r="35" spans="1:19" ht="16.5">
      <c r="A35" s="291"/>
      <c r="B35" s="290"/>
      <c r="C35" s="289"/>
      <c r="D35" s="289"/>
      <c r="E35" s="288"/>
      <c r="F35" s="288"/>
      <c r="G35" s="288"/>
      <c r="H35" s="288"/>
      <c r="I35" s="287"/>
      <c r="J35" s="287"/>
      <c r="K35" s="287"/>
      <c r="L35" s="287"/>
      <c r="M35" s="286"/>
      <c r="N35" s="286"/>
      <c r="O35" s="285"/>
      <c r="P35" s="65"/>
      <c r="Q35" s="65"/>
      <c r="R35" s="65"/>
      <c r="S35" s="65"/>
    </row>
    <row r="36" spans="1:19" ht="12.75">
      <c r="A36" s="66" t="s">
        <v>97</v>
      </c>
      <c r="B36" s="66" t="s">
        <v>101</v>
      </c>
      <c r="C36" s="285"/>
      <c r="D36" s="285"/>
      <c r="E36" s="285"/>
      <c r="F36" s="285"/>
      <c r="G36" s="285"/>
      <c r="H36" s="285"/>
      <c r="I36" s="66" t="s">
        <v>100</v>
      </c>
      <c r="J36" s="285"/>
      <c r="K36" s="285"/>
      <c r="L36" s="285"/>
      <c r="M36" s="285"/>
      <c r="N36" s="285"/>
      <c r="O36" s="285"/>
      <c r="P36" s="65"/>
      <c r="Q36" s="65"/>
      <c r="R36" s="65"/>
      <c r="S36" s="65"/>
    </row>
    <row r="37" spans="1:19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</sheetData>
  <sheetProtection/>
  <mergeCells count="34">
    <mergeCell ref="A2:I2"/>
    <mergeCell ref="A4:A12"/>
    <mergeCell ref="B4:B12"/>
    <mergeCell ref="C4:C12"/>
    <mergeCell ref="D4:D12"/>
    <mergeCell ref="E4:E12"/>
    <mergeCell ref="F4:K4"/>
    <mergeCell ref="J6:J12"/>
    <mergeCell ref="K6:K12"/>
    <mergeCell ref="L27:O27"/>
    <mergeCell ref="M2:P2"/>
    <mergeCell ref="L4:L12"/>
    <mergeCell ref="Q4:S4"/>
    <mergeCell ref="O5:O12"/>
    <mergeCell ref="P5:P12"/>
    <mergeCell ref="Q5:Q12"/>
    <mergeCell ref="R5:S5"/>
    <mergeCell ref="M4:P4"/>
    <mergeCell ref="M5:M12"/>
    <mergeCell ref="R6:R12"/>
    <mergeCell ref="S6:S12"/>
    <mergeCell ref="L26:M26"/>
    <mergeCell ref="F5:F12"/>
    <mergeCell ref="G5:K5"/>
    <mergeCell ref="G6:G12"/>
    <mergeCell ref="H6:H12"/>
    <mergeCell ref="I6:I12"/>
    <mergeCell ref="N5:N12"/>
    <mergeCell ref="M33:S33"/>
    <mergeCell ref="L28:O28"/>
    <mergeCell ref="L29:O29"/>
    <mergeCell ref="L30:O30"/>
    <mergeCell ref="L31:O31"/>
    <mergeCell ref="A30:A32"/>
  </mergeCells>
  <printOptions horizontalCentered="1" verticalCentered="1"/>
  <pageMargins left="0.75" right="0.75" top="0.5905511811023623" bottom="0.3937007874015748" header="0.5118110236220472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8"/>
  <sheetViews>
    <sheetView view="pageBreakPreview" zoomScaleSheetLayoutView="100" zoomScalePageLayoutView="0" workbookViewId="0" topLeftCell="A1">
      <selection activeCell="AB2" sqref="A2:IV2"/>
    </sheetView>
  </sheetViews>
  <sheetFormatPr defaultColWidth="9.140625" defaultRowHeight="12.75"/>
  <cols>
    <col min="1" max="1" width="41.57421875" style="285" customWidth="1"/>
    <col min="2" max="2" width="5.8515625" style="285" customWidth="1"/>
    <col min="3" max="3" width="6.140625" style="285" customWidth="1"/>
    <col min="4" max="4" width="6.57421875" style="285" customWidth="1"/>
    <col min="5" max="5" width="5.7109375" style="285" customWidth="1"/>
    <col min="6" max="6" width="5.28125" style="285" customWidth="1"/>
    <col min="7" max="7" width="6.28125" style="285" customWidth="1"/>
    <col min="8" max="9" width="5.7109375" style="285" customWidth="1"/>
    <col min="10" max="10" width="7.00390625" style="285" customWidth="1"/>
    <col min="11" max="11" width="5.140625" style="285" customWidth="1"/>
    <col min="12" max="12" width="6.00390625" style="285" customWidth="1"/>
    <col min="13" max="16" width="5.7109375" style="285" customWidth="1"/>
    <col min="17" max="17" width="5.140625" style="285" customWidth="1"/>
    <col min="18" max="18" width="5.7109375" style="285" customWidth="1"/>
    <col min="19" max="19" width="4.8515625" style="285" customWidth="1"/>
    <col min="20" max="20" width="5.140625" style="285" customWidth="1"/>
    <col min="21" max="23" width="5.7109375" style="285" customWidth="1"/>
    <col min="24" max="24" width="4.8515625" style="285" customWidth="1"/>
    <col min="25" max="25" width="5.140625" style="285" customWidth="1"/>
    <col min="26" max="26" width="4.8515625" style="285" customWidth="1"/>
    <col min="27" max="27" width="7.00390625" style="285" customWidth="1"/>
    <col min="28" max="16384" width="9.140625" style="285" customWidth="1"/>
  </cols>
  <sheetData>
    <row r="1" spans="1:27" ht="16.5" thickBot="1">
      <c r="A1" s="457" t="s">
        <v>464</v>
      </c>
      <c r="B1" s="457"/>
      <c r="C1" s="457"/>
      <c r="D1" s="457"/>
      <c r="E1" s="457"/>
      <c r="F1" s="457"/>
      <c r="G1" s="457"/>
      <c r="H1" s="457"/>
      <c r="I1" s="457"/>
      <c r="J1" s="456" t="s">
        <v>463</v>
      </c>
      <c r="K1" s="534" t="s">
        <v>316</v>
      </c>
      <c r="L1" s="690">
        <v>12</v>
      </c>
      <c r="M1" s="453" t="s">
        <v>462</v>
      </c>
      <c r="N1" s="453"/>
      <c r="O1" s="453"/>
      <c r="P1" s="453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</row>
    <row r="2" spans="1:27" ht="18.75" customHeight="1" thickBot="1">
      <c r="A2" s="688" t="s">
        <v>461</v>
      </c>
      <c r="B2" s="687"/>
      <c r="C2" s="686" t="s">
        <v>460</v>
      </c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4"/>
      <c r="P2" s="683" t="s">
        <v>459</v>
      </c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2"/>
    </row>
    <row r="3" spans="1:27" ht="16.5" customHeight="1">
      <c r="A3" s="653"/>
      <c r="B3" s="652"/>
      <c r="C3" s="428" t="s">
        <v>458</v>
      </c>
      <c r="D3" s="423" t="s">
        <v>313</v>
      </c>
      <c r="E3" s="665" t="s">
        <v>457</v>
      </c>
      <c r="F3" s="668" t="s">
        <v>246</v>
      </c>
      <c r="G3" s="444" t="s">
        <v>0</v>
      </c>
      <c r="H3" s="443"/>
      <c r="I3" s="443"/>
      <c r="J3" s="443"/>
      <c r="K3" s="442"/>
      <c r="L3" s="663" t="s">
        <v>456</v>
      </c>
      <c r="M3" s="662" t="s">
        <v>455</v>
      </c>
      <c r="N3" s="661" t="s">
        <v>454</v>
      </c>
      <c r="O3" s="681" t="s">
        <v>246</v>
      </c>
      <c r="P3" s="680" t="s">
        <v>453</v>
      </c>
      <c r="Q3" s="679" t="s">
        <v>246</v>
      </c>
      <c r="R3" s="678" t="s">
        <v>452</v>
      </c>
      <c r="S3" s="677"/>
      <c r="T3" s="677"/>
      <c r="U3" s="677"/>
      <c r="V3" s="677"/>
      <c r="W3" s="677"/>
      <c r="X3" s="677"/>
      <c r="Y3" s="677"/>
      <c r="Z3" s="676"/>
      <c r="AA3" s="675" t="s">
        <v>451</v>
      </c>
    </row>
    <row r="4" spans="1:27" ht="21.75" customHeight="1">
      <c r="A4" s="653"/>
      <c r="B4" s="652"/>
      <c r="C4" s="428"/>
      <c r="D4" s="423"/>
      <c r="E4" s="665"/>
      <c r="F4" s="674" t="s">
        <v>450</v>
      </c>
      <c r="G4" s="425" t="s">
        <v>449</v>
      </c>
      <c r="H4" s="673" t="s">
        <v>448</v>
      </c>
      <c r="I4" s="672"/>
      <c r="J4" s="672"/>
      <c r="K4" s="671"/>
      <c r="L4" s="663"/>
      <c r="M4" s="662"/>
      <c r="N4" s="661"/>
      <c r="O4" s="670" t="s">
        <v>447</v>
      </c>
      <c r="P4" s="659"/>
      <c r="Q4" s="422" t="s">
        <v>446</v>
      </c>
      <c r="R4" s="658" t="s">
        <v>6</v>
      </c>
      <c r="S4" s="667" t="s">
        <v>246</v>
      </c>
      <c r="T4" s="669" t="s">
        <v>445</v>
      </c>
      <c r="U4" s="669"/>
      <c r="V4" s="656" t="s">
        <v>444</v>
      </c>
      <c r="W4" s="656" t="s">
        <v>443</v>
      </c>
      <c r="X4" s="656" t="s">
        <v>442</v>
      </c>
      <c r="Y4" s="656" t="s">
        <v>441</v>
      </c>
      <c r="Z4" s="655" t="s">
        <v>440</v>
      </c>
      <c r="AA4" s="654"/>
    </row>
    <row r="5" spans="1:27" ht="13.5" customHeight="1">
      <c r="A5" s="653"/>
      <c r="B5" s="652"/>
      <c r="C5" s="428"/>
      <c r="D5" s="423"/>
      <c r="E5" s="665"/>
      <c r="F5" s="664"/>
      <c r="G5" s="425"/>
      <c r="H5" s="423" t="s">
        <v>439</v>
      </c>
      <c r="I5" s="657" t="s">
        <v>438</v>
      </c>
      <c r="J5" s="668" t="s">
        <v>437</v>
      </c>
      <c r="K5" s="430" t="s">
        <v>436</v>
      </c>
      <c r="L5" s="663"/>
      <c r="M5" s="662"/>
      <c r="N5" s="661"/>
      <c r="O5" s="660"/>
      <c r="P5" s="659"/>
      <c r="Q5" s="422"/>
      <c r="R5" s="658"/>
      <c r="S5" s="656" t="s">
        <v>435</v>
      </c>
      <c r="T5" s="666" t="s">
        <v>99</v>
      </c>
      <c r="U5" s="667" t="s">
        <v>246</v>
      </c>
      <c r="V5" s="656"/>
      <c r="W5" s="656"/>
      <c r="X5" s="656"/>
      <c r="Y5" s="656"/>
      <c r="Z5" s="655"/>
      <c r="AA5" s="654"/>
    </row>
    <row r="6" spans="1:27" ht="13.5" customHeight="1">
      <c r="A6" s="653"/>
      <c r="B6" s="652"/>
      <c r="C6" s="428"/>
      <c r="D6" s="423"/>
      <c r="E6" s="665"/>
      <c r="F6" s="664"/>
      <c r="G6" s="425"/>
      <c r="H6" s="423"/>
      <c r="I6" s="657"/>
      <c r="J6" s="666" t="s">
        <v>434</v>
      </c>
      <c r="K6" s="422"/>
      <c r="L6" s="663"/>
      <c r="M6" s="662"/>
      <c r="N6" s="661"/>
      <c r="O6" s="660"/>
      <c r="P6" s="659"/>
      <c r="Q6" s="422"/>
      <c r="R6" s="658"/>
      <c r="S6" s="656"/>
      <c r="T6" s="657"/>
      <c r="U6" s="656" t="s">
        <v>433</v>
      </c>
      <c r="V6" s="656"/>
      <c r="W6" s="656"/>
      <c r="X6" s="656"/>
      <c r="Y6" s="656"/>
      <c r="Z6" s="655"/>
      <c r="AA6" s="654"/>
    </row>
    <row r="7" spans="1:27" ht="15" customHeight="1">
      <c r="A7" s="653"/>
      <c r="B7" s="652"/>
      <c r="C7" s="428"/>
      <c r="D7" s="423"/>
      <c r="E7" s="665"/>
      <c r="F7" s="664"/>
      <c r="G7" s="425"/>
      <c r="H7" s="423"/>
      <c r="I7" s="657"/>
      <c r="J7" s="657"/>
      <c r="K7" s="422"/>
      <c r="L7" s="663"/>
      <c r="M7" s="662"/>
      <c r="N7" s="661"/>
      <c r="O7" s="660"/>
      <c r="P7" s="659"/>
      <c r="Q7" s="422"/>
      <c r="R7" s="658"/>
      <c r="S7" s="656"/>
      <c r="T7" s="657"/>
      <c r="U7" s="656"/>
      <c r="V7" s="656"/>
      <c r="W7" s="656"/>
      <c r="X7" s="656"/>
      <c r="Y7" s="656"/>
      <c r="Z7" s="655"/>
      <c r="AA7" s="654"/>
    </row>
    <row r="8" spans="1:27" ht="14.25" customHeight="1">
      <c r="A8" s="653"/>
      <c r="B8" s="652"/>
      <c r="C8" s="428"/>
      <c r="D8" s="423"/>
      <c r="E8" s="665"/>
      <c r="F8" s="664"/>
      <c r="G8" s="425"/>
      <c r="H8" s="423"/>
      <c r="I8" s="657"/>
      <c r="J8" s="657"/>
      <c r="K8" s="422"/>
      <c r="L8" s="663"/>
      <c r="M8" s="662"/>
      <c r="N8" s="661"/>
      <c r="O8" s="660"/>
      <c r="P8" s="659"/>
      <c r="Q8" s="422"/>
      <c r="R8" s="658"/>
      <c r="S8" s="656"/>
      <c r="T8" s="657"/>
      <c r="U8" s="656"/>
      <c r="V8" s="656"/>
      <c r="W8" s="656"/>
      <c r="X8" s="656"/>
      <c r="Y8" s="656"/>
      <c r="Z8" s="655"/>
      <c r="AA8" s="654"/>
    </row>
    <row r="9" spans="1:27" ht="15.75" customHeight="1">
      <c r="A9" s="653"/>
      <c r="B9" s="652"/>
      <c r="C9" s="428"/>
      <c r="D9" s="423"/>
      <c r="E9" s="665"/>
      <c r="F9" s="664"/>
      <c r="G9" s="425"/>
      <c r="H9" s="423"/>
      <c r="I9" s="657"/>
      <c r="J9" s="657"/>
      <c r="K9" s="422"/>
      <c r="L9" s="663"/>
      <c r="M9" s="662"/>
      <c r="N9" s="661"/>
      <c r="O9" s="660"/>
      <c r="P9" s="659"/>
      <c r="Q9" s="422"/>
      <c r="R9" s="658"/>
      <c r="S9" s="656"/>
      <c r="T9" s="657"/>
      <c r="U9" s="656"/>
      <c r="V9" s="656"/>
      <c r="W9" s="656"/>
      <c r="X9" s="656"/>
      <c r="Y9" s="656"/>
      <c r="Z9" s="655"/>
      <c r="AA9" s="654"/>
    </row>
    <row r="10" spans="1:27" ht="14.25" customHeight="1">
      <c r="A10" s="653"/>
      <c r="B10" s="652"/>
      <c r="C10" s="428"/>
      <c r="D10" s="423"/>
      <c r="E10" s="665"/>
      <c r="F10" s="664"/>
      <c r="G10" s="425"/>
      <c r="H10" s="423"/>
      <c r="I10" s="657"/>
      <c r="J10" s="657"/>
      <c r="K10" s="422"/>
      <c r="L10" s="663"/>
      <c r="M10" s="662"/>
      <c r="N10" s="661"/>
      <c r="O10" s="660"/>
      <c r="P10" s="659"/>
      <c r="Q10" s="422"/>
      <c r="R10" s="658"/>
      <c r="S10" s="656"/>
      <c r="T10" s="657"/>
      <c r="U10" s="656"/>
      <c r="V10" s="656"/>
      <c r="W10" s="656"/>
      <c r="X10" s="656"/>
      <c r="Y10" s="656"/>
      <c r="Z10" s="655"/>
      <c r="AA10" s="654"/>
    </row>
    <row r="11" spans="1:27" ht="9" customHeight="1" thickBot="1">
      <c r="A11" s="653"/>
      <c r="B11" s="652"/>
      <c r="C11" s="418"/>
      <c r="D11" s="413"/>
      <c r="E11" s="651"/>
      <c r="F11" s="650"/>
      <c r="G11" s="415"/>
      <c r="H11" s="413"/>
      <c r="I11" s="643"/>
      <c r="J11" s="643"/>
      <c r="K11" s="412"/>
      <c r="L11" s="649"/>
      <c r="M11" s="648"/>
      <c r="N11" s="647"/>
      <c r="O11" s="646"/>
      <c r="P11" s="645"/>
      <c r="Q11" s="412"/>
      <c r="R11" s="644"/>
      <c r="S11" s="642"/>
      <c r="T11" s="643"/>
      <c r="U11" s="642"/>
      <c r="V11" s="642"/>
      <c r="W11" s="642"/>
      <c r="X11" s="642"/>
      <c r="Y11" s="642"/>
      <c r="Z11" s="641"/>
      <c r="AA11" s="640"/>
    </row>
    <row r="12" spans="1:27" ht="12.75">
      <c r="A12" s="639" t="s">
        <v>81</v>
      </c>
      <c r="B12" s="638" t="s">
        <v>82</v>
      </c>
      <c r="C12" s="636">
        <v>1</v>
      </c>
      <c r="D12" s="635">
        <v>2</v>
      </c>
      <c r="E12" s="635">
        <v>3</v>
      </c>
      <c r="F12" s="634">
        <v>4</v>
      </c>
      <c r="G12" s="636">
        <v>5</v>
      </c>
      <c r="H12" s="635">
        <v>7</v>
      </c>
      <c r="I12" s="635">
        <v>8</v>
      </c>
      <c r="J12" s="637">
        <v>9</v>
      </c>
      <c r="K12" s="634">
        <v>10</v>
      </c>
      <c r="L12" s="633">
        <v>11</v>
      </c>
      <c r="M12" s="636">
        <v>12</v>
      </c>
      <c r="N12" s="635">
        <v>13</v>
      </c>
      <c r="O12" s="634">
        <v>14</v>
      </c>
      <c r="P12" s="636">
        <v>15</v>
      </c>
      <c r="Q12" s="634">
        <v>16</v>
      </c>
      <c r="R12" s="636">
        <v>17</v>
      </c>
      <c r="S12" s="635">
        <v>18</v>
      </c>
      <c r="T12" s="635">
        <v>19</v>
      </c>
      <c r="U12" s="635">
        <v>20</v>
      </c>
      <c r="V12" s="635">
        <v>21</v>
      </c>
      <c r="W12" s="635">
        <v>22</v>
      </c>
      <c r="X12" s="635">
        <v>23</v>
      </c>
      <c r="Y12" s="635">
        <v>24</v>
      </c>
      <c r="Z12" s="634">
        <v>25</v>
      </c>
      <c r="AA12" s="633">
        <v>26</v>
      </c>
    </row>
    <row r="13" spans="1:27" ht="11.25" customHeight="1">
      <c r="A13" s="632" t="s">
        <v>432</v>
      </c>
      <c r="B13" s="631" t="s">
        <v>236</v>
      </c>
      <c r="C13" s="581"/>
      <c r="D13" s="577"/>
      <c r="E13" s="580">
        <f>SUM($C13,$D13)</f>
        <v>0</v>
      </c>
      <c r="F13" s="579"/>
      <c r="G13" s="578">
        <f>H13+I13</f>
        <v>0</v>
      </c>
      <c r="H13" s="577"/>
      <c r="I13" s="577"/>
      <c r="J13" s="576"/>
      <c r="K13" s="579"/>
      <c r="L13" s="574">
        <f>SUM(E13-G13)</f>
        <v>0</v>
      </c>
      <c r="M13" s="492" t="s">
        <v>276</v>
      </c>
      <c r="N13" s="491"/>
      <c r="O13" s="490"/>
      <c r="P13" s="492"/>
      <c r="Q13" s="490"/>
      <c r="R13" s="492"/>
      <c r="S13" s="491"/>
      <c r="T13" s="491"/>
      <c r="U13" s="491"/>
      <c r="V13" s="491"/>
      <c r="W13" s="491"/>
      <c r="X13" s="491"/>
      <c r="Y13" s="491"/>
      <c r="Z13" s="490"/>
      <c r="AA13" s="610"/>
    </row>
    <row r="14" spans="1:27" ht="13.5" customHeight="1">
      <c r="A14" s="629" t="s">
        <v>431</v>
      </c>
      <c r="B14" s="630" t="s">
        <v>430</v>
      </c>
      <c r="C14" s="581"/>
      <c r="D14" s="577"/>
      <c r="E14" s="580">
        <f>SUM($C14,$D14)</f>
        <v>0</v>
      </c>
      <c r="F14" s="579"/>
      <c r="G14" s="578">
        <f>H14+I14</f>
        <v>0</v>
      </c>
      <c r="H14" s="577"/>
      <c r="I14" s="577"/>
      <c r="J14" s="576"/>
      <c r="K14" s="579"/>
      <c r="L14" s="574">
        <f>SUM(E14-G14)</f>
        <v>0</v>
      </c>
      <c r="M14" s="492" t="s">
        <v>276</v>
      </c>
      <c r="N14" s="491"/>
      <c r="O14" s="490"/>
      <c r="P14" s="492" t="s">
        <v>276</v>
      </c>
      <c r="Q14" s="490" t="s">
        <v>276</v>
      </c>
      <c r="R14" s="492" t="s">
        <v>276</v>
      </c>
      <c r="S14" s="491" t="s">
        <v>276</v>
      </c>
      <c r="T14" s="491" t="s">
        <v>276</v>
      </c>
      <c r="U14" s="491" t="s">
        <v>276</v>
      </c>
      <c r="V14" s="491" t="s">
        <v>276</v>
      </c>
      <c r="W14" s="491" t="s">
        <v>276</v>
      </c>
      <c r="X14" s="491" t="s">
        <v>276</v>
      </c>
      <c r="Y14" s="491" t="s">
        <v>276</v>
      </c>
      <c r="Z14" s="490" t="s">
        <v>276</v>
      </c>
      <c r="AA14" s="610" t="s">
        <v>276</v>
      </c>
    </row>
    <row r="15" spans="1:27" ht="12.75" customHeight="1">
      <c r="A15" s="629" t="s">
        <v>429</v>
      </c>
      <c r="B15" s="631" t="s">
        <v>228</v>
      </c>
      <c r="C15" s="581"/>
      <c r="D15" s="577">
        <v>5</v>
      </c>
      <c r="E15" s="580">
        <f>SUM($C15,$D15)</f>
        <v>5</v>
      </c>
      <c r="F15" s="579">
        <v>1</v>
      </c>
      <c r="G15" s="578">
        <f>H15+I15</f>
        <v>5</v>
      </c>
      <c r="H15" s="577">
        <v>4</v>
      </c>
      <c r="I15" s="577">
        <v>1</v>
      </c>
      <c r="J15" s="576">
        <v>1</v>
      </c>
      <c r="K15" s="579">
        <v>4</v>
      </c>
      <c r="L15" s="574">
        <f>SUM(E15-G15)</f>
        <v>0</v>
      </c>
      <c r="M15" s="492">
        <v>4</v>
      </c>
      <c r="N15" s="491">
        <v>3</v>
      </c>
      <c r="O15" s="490">
        <v>2</v>
      </c>
      <c r="P15" s="492">
        <v>7</v>
      </c>
      <c r="Q15" s="490">
        <v>1</v>
      </c>
      <c r="R15" s="492">
        <v>6</v>
      </c>
      <c r="S15" s="491" t="s">
        <v>276</v>
      </c>
      <c r="T15" s="491">
        <v>3</v>
      </c>
      <c r="U15" s="491">
        <v>3</v>
      </c>
      <c r="V15" s="491">
        <v>3</v>
      </c>
      <c r="W15" s="491" t="s">
        <v>276</v>
      </c>
      <c r="X15" s="491" t="s">
        <v>276</v>
      </c>
      <c r="Y15" s="491" t="s">
        <v>276</v>
      </c>
      <c r="Z15" s="490" t="s">
        <v>276</v>
      </c>
      <c r="AA15" s="610">
        <v>1</v>
      </c>
    </row>
    <row r="16" spans="1:27" ht="13.5" customHeight="1">
      <c r="A16" s="629" t="s">
        <v>428</v>
      </c>
      <c r="B16" s="630" t="s">
        <v>427</v>
      </c>
      <c r="C16" s="581"/>
      <c r="D16" s="577"/>
      <c r="E16" s="580">
        <f>SUM($C16,$D16)</f>
        <v>0</v>
      </c>
      <c r="F16" s="579"/>
      <c r="G16" s="578">
        <f>H16+I16</f>
        <v>0</v>
      </c>
      <c r="H16" s="577"/>
      <c r="I16" s="577"/>
      <c r="J16" s="576"/>
      <c r="K16" s="579"/>
      <c r="L16" s="574">
        <f>SUM(E16-G16)</f>
        <v>0</v>
      </c>
      <c r="M16" s="492">
        <v>3</v>
      </c>
      <c r="N16" s="491">
        <v>2</v>
      </c>
      <c r="O16" s="490">
        <v>1</v>
      </c>
      <c r="P16" s="492"/>
      <c r="Q16" s="490" t="s">
        <v>276</v>
      </c>
      <c r="R16" s="492"/>
      <c r="S16" s="491"/>
      <c r="T16" s="491"/>
      <c r="U16" s="491"/>
      <c r="V16" s="491"/>
      <c r="W16" s="491"/>
      <c r="X16" s="491"/>
      <c r="Y16" s="491" t="s">
        <v>276</v>
      </c>
      <c r="Z16" s="490" t="s">
        <v>276</v>
      </c>
      <c r="AA16" s="610"/>
    </row>
    <row r="17" spans="1:27" ht="13.5" customHeight="1">
      <c r="A17" s="629" t="s">
        <v>426</v>
      </c>
      <c r="B17" s="628" t="s">
        <v>425</v>
      </c>
      <c r="C17" s="581"/>
      <c r="D17" s="577">
        <v>2</v>
      </c>
      <c r="E17" s="580">
        <f>SUM($C17,$D17)</f>
        <v>2</v>
      </c>
      <c r="F17" s="579"/>
      <c r="G17" s="578">
        <f>H17+I17</f>
        <v>2</v>
      </c>
      <c r="H17" s="577">
        <v>2</v>
      </c>
      <c r="I17" s="577"/>
      <c r="J17" s="576"/>
      <c r="K17" s="579">
        <v>2</v>
      </c>
      <c r="L17" s="574">
        <f>SUM(E17-G17)</f>
        <v>0</v>
      </c>
      <c r="M17" s="492" t="s">
        <v>276</v>
      </c>
      <c r="N17" s="491"/>
      <c r="O17" s="490"/>
      <c r="P17" s="492">
        <v>2</v>
      </c>
      <c r="Q17" s="490" t="s">
        <v>276</v>
      </c>
      <c r="R17" s="492">
        <v>2</v>
      </c>
      <c r="S17" s="491" t="s">
        <v>276</v>
      </c>
      <c r="T17" s="491" t="s">
        <v>276</v>
      </c>
      <c r="U17" s="491" t="s">
        <v>276</v>
      </c>
      <c r="V17" s="491">
        <v>2</v>
      </c>
      <c r="W17" s="491"/>
      <c r="X17" s="491" t="s">
        <v>276</v>
      </c>
      <c r="Y17" s="491" t="s">
        <v>276</v>
      </c>
      <c r="Z17" s="490" t="s">
        <v>276</v>
      </c>
      <c r="AA17" s="610" t="s">
        <v>276</v>
      </c>
    </row>
    <row r="18" spans="1:27" ht="13.5" customHeight="1">
      <c r="A18" s="611" t="s">
        <v>424</v>
      </c>
      <c r="B18" s="375" t="s">
        <v>423</v>
      </c>
      <c r="C18" s="581"/>
      <c r="D18" s="577">
        <v>1</v>
      </c>
      <c r="E18" s="580">
        <f>SUM($C18,$D18)</f>
        <v>1</v>
      </c>
      <c r="F18" s="579">
        <v>1</v>
      </c>
      <c r="G18" s="578">
        <f>H18+I18</f>
        <v>1</v>
      </c>
      <c r="H18" s="577">
        <v>1</v>
      </c>
      <c r="I18" s="577"/>
      <c r="J18" s="576"/>
      <c r="K18" s="579"/>
      <c r="L18" s="574">
        <f>SUM(E18-G18)</f>
        <v>0</v>
      </c>
      <c r="M18" s="492" t="s">
        <v>276</v>
      </c>
      <c r="N18" s="491"/>
      <c r="O18" s="490"/>
      <c r="P18" s="492">
        <v>3</v>
      </c>
      <c r="Q18" s="490">
        <v>1</v>
      </c>
      <c r="R18" s="492">
        <v>2</v>
      </c>
      <c r="S18" s="491" t="s">
        <v>276</v>
      </c>
      <c r="T18" s="491">
        <v>2</v>
      </c>
      <c r="U18" s="491">
        <v>2</v>
      </c>
      <c r="V18" s="491" t="s">
        <v>276</v>
      </c>
      <c r="W18" s="491" t="s">
        <v>276</v>
      </c>
      <c r="X18" s="491" t="s">
        <v>422</v>
      </c>
      <c r="Y18" s="491" t="s">
        <v>276</v>
      </c>
      <c r="Z18" s="490" t="s">
        <v>276</v>
      </c>
      <c r="AA18" s="610"/>
    </row>
    <row r="19" spans="1:27" ht="12.75" customHeight="1">
      <c r="A19" s="611" t="s">
        <v>421</v>
      </c>
      <c r="B19" s="375" t="s">
        <v>420</v>
      </c>
      <c r="C19" s="581"/>
      <c r="D19" s="577">
        <v>1</v>
      </c>
      <c r="E19" s="580">
        <f>SUM($C19,$D19)</f>
        <v>1</v>
      </c>
      <c r="F19" s="579"/>
      <c r="G19" s="578">
        <f>H19+I19</f>
        <v>1</v>
      </c>
      <c r="H19" s="577"/>
      <c r="I19" s="577">
        <v>1</v>
      </c>
      <c r="J19" s="576">
        <v>1</v>
      </c>
      <c r="K19" s="579">
        <v>1</v>
      </c>
      <c r="L19" s="574">
        <f>SUM(E19-G19)</f>
        <v>0</v>
      </c>
      <c r="M19" s="492" t="s">
        <v>276</v>
      </c>
      <c r="N19" s="491">
        <v>1</v>
      </c>
      <c r="O19" s="490">
        <v>1</v>
      </c>
      <c r="P19" s="492">
        <v>1</v>
      </c>
      <c r="Q19" s="490" t="s">
        <v>276</v>
      </c>
      <c r="R19" s="492">
        <v>1</v>
      </c>
      <c r="S19" s="491" t="s">
        <v>276</v>
      </c>
      <c r="T19" s="491">
        <v>1</v>
      </c>
      <c r="U19" s="491">
        <v>1</v>
      </c>
      <c r="V19" s="491" t="s">
        <v>276</v>
      </c>
      <c r="W19" s="491" t="s">
        <v>276</v>
      </c>
      <c r="X19" s="491" t="s">
        <v>276</v>
      </c>
      <c r="Y19" s="491" t="s">
        <v>276</v>
      </c>
      <c r="Z19" s="490" t="s">
        <v>276</v>
      </c>
      <c r="AA19" s="610">
        <v>1</v>
      </c>
    </row>
    <row r="20" spans="1:27" ht="12.75" customHeight="1">
      <c r="A20" s="611" t="s">
        <v>419</v>
      </c>
      <c r="B20" s="375" t="s">
        <v>418</v>
      </c>
      <c r="C20" s="581"/>
      <c r="D20" s="577">
        <v>1</v>
      </c>
      <c r="E20" s="580">
        <f>SUM($C20,$D20)</f>
        <v>1</v>
      </c>
      <c r="F20" s="579"/>
      <c r="G20" s="578">
        <f>H20+I20</f>
        <v>1</v>
      </c>
      <c r="H20" s="577">
        <v>1</v>
      </c>
      <c r="I20" s="577"/>
      <c r="J20" s="576"/>
      <c r="K20" s="579">
        <v>1</v>
      </c>
      <c r="L20" s="574">
        <f>SUM(E20-G20)</f>
        <v>0</v>
      </c>
      <c r="M20" s="492">
        <v>1</v>
      </c>
      <c r="N20" s="491"/>
      <c r="O20" s="490"/>
      <c r="P20" s="492">
        <v>1</v>
      </c>
      <c r="Q20" s="490"/>
      <c r="R20" s="492">
        <v>1</v>
      </c>
      <c r="S20" s="491"/>
      <c r="T20" s="491"/>
      <c r="U20" s="491"/>
      <c r="V20" s="491">
        <v>1</v>
      </c>
      <c r="W20" s="491"/>
      <c r="X20" s="491"/>
      <c r="Y20" s="491"/>
      <c r="Z20" s="490"/>
      <c r="AA20" s="610"/>
    </row>
    <row r="21" spans="1:27" ht="12.75">
      <c r="A21" s="376" t="s">
        <v>417</v>
      </c>
      <c r="B21" s="375" t="s">
        <v>416</v>
      </c>
      <c r="C21" s="581"/>
      <c r="D21" s="577"/>
      <c r="E21" s="580">
        <f>SUM($C21,$D21)</f>
        <v>0</v>
      </c>
      <c r="F21" s="579"/>
      <c r="G21" s="578">
        <f>H21+I21</f>
        <v>0</v>
      </c>
      <c r="H21" s="577"/>
      <c r="I21" s="577"/>
      <c r="J21" s="576"/>
      <c r="K21" s="579"/>
      <c r="L21" s="574">
        <f>SUM(E21-G21)</f>
        <v>0</v>
      </c>
      <c r="M21" s="492" t="s">
        <v>276</v>
      </c>
      <c r="N21" s="491"/>
      <c r="O21" s="490"/>
      <c r="P21" s="492" t="s">
        <v>276</v>
      </c>
      <c r="Q21" s="490" t="s">
        <v>276</v>
      </c>
      <c r="R21" s="492" t="s">
        <v>276</v>
      </c>
      <c r="S21" s="491" t="s">
        <v>276</v>
      </c>
      <c r="T21" s="491" t="s">
        <v>276</v>
      </c>
      <c r="U21" s="491" t="s">
        <v>276</v>
      </c>
      <c r="V21" s="491" t="s">
        <v>276</v>
      </c>
      <c r="W21" s="491" t="s">
        <v>276</v>
      </c>
      <c r="X21" s="491" t="s">
        <v>276</v>
      </c>
      <c r="Y21" s="491" t="s">
        <v>276</v>
      </c>
      <c r="Z21" s="490" t="s">
        <v>276</v>
      </c>
      <c r="AA21" s="610" t="s">
        <v>276</v>
      </c>
    </row>
    <row r="22" spans="1:27" ht="12.75" customHeight="1">
      <c r="A22" s="611" t="s">
        <v>415</v>
      </c>
      <c r="B22" s="612" t="s">
        <v>216</v>
      </c>
      <c r="C22" s="581"/>
      <c r="D22" s="577">
        <v>5</v>
      </c>
      <c r="E22" s="580">
        <f>SUM($C22,$D22)</f>
        <v>5</v>
      </c>
      <c r="F22" s="579"/>
      <c r="G22" s="578">
        <f>H22+I22</f>
        <v>5</v>
      </c>
      <c r="H22" s="577">
        <v>2</v>
      </c>
      <c r="I22" s="577">
        <v>3</v>
      </c>
      <c r="J22" s="576">
        <v>1</v>
      </c>
      <c r="K22" s="579">
        <v>5</v>
      </c>
      <c r="L22" s="574">
        <f>SUM(E22-G22)</f>
        <v>0</v>
      </c>
      <c r="M22" s="492" t="s">
        <v>276</v>
      </c>
      <c r="N22" s="491">
        <v>4</v>
      </c>
      <c r="O22" s="490"/>
      <c r="P22" s="492">
        <v>4</v>
      </c>
      <c r="Q22" s="490"/>
      <c r="R22" s="492">
        <v>4</v>
      </c>
      <c r="S22" s="491" t="s">
        <v>276</v>
      </c>
      <c r="T22" s="491">
        <v>2</v>
      </c>
      <c r="U22" s="491" t="s">
        <v>276</v>
      </c>
      <c r="V22" s="491">
        <v>2</v>
      </c>
      <c r="W22" s="491" t="s">
        <v>276</v>
      </c>
      <c r="X22" s="491" t="s">
        <v>276</v>
      </c>
      <c r="Y22" s="491" t="s">
        <v>276</v>
      </c>
      <c r="Z22" s="490" t="s">
        <v>276</v>
      </c>
      <c r="AA22" s="610">
        <v>1</v>
      </c>
    </row>
    <row r="23" spans="1:27" ht="12.75">
      <c r="A23" s="376" t="s">
        <v>414</v>
      </c>
      <c r="B23" s="375" t="s">
        <v>413</v>
      </c>
      <c r="C23" s="581"/>
      <c r="D23" s="577"/>
      <c r="E23" s="580">
        <f>SUM($C23,$D23)</f>
        <v>0</v>
      </c>
      <c r="F23" s="579"/>
      <c r="G23" s="578">
        <f>H23+I23</f>
        <v>0</v>
      </c>
      <c r="H23" s="577"/>
      <c r="I23" s="577"/>
      <c r="J23" s="576"/>
      <c r="K23" s="579"/>
      <c r="L23" s="574">
        <f>SUM(E23-G23)</f>
        <v>0</v>
      </c>
      <c r="M23" s="492" t="s">
        <v>276</v>
      </c>
      <c r="N23" s="491"/>
      <c r="O23" s="490"/>
      <c r="P23" s="492" t="s">
        <v>276</v>
      </c>
      <c r="Q23" s="490" t="s">
        <v>276</v>
      </c>
      <c r="R23" s="492" t="s">
        <v>276</v>
      </c>
      <c r="S23" s="491" t="s">
        <v>276</v>
      </c>
      <c r="T23" s="491" t="s">
        <v>276</v>
      </c>
      <c r="U23" s="491" t="s">
        <v>276</v>
      </c>
      <c r="V23" s="491" t="s">
        <v>276</v>
      </c>
      <c r="W23" s="491" t="s">
        <v>276</v>
      </c>
      <c r="X23" s="491" t="s">
        <v>276</v>
      </c>
      <c r="Y23" s="491" t="s">
        <v>276</v>
      </c>
      <c r="Z23" s="490" t="s">
        <v>276</v>
      </c>
      <c r="AA23" s="610" t="s">
        <v>276</v>
      </c>
    </row>
    <row r="24" spans="1:27" ht="12.75">
      <c r="A24" s="376" t="s">
        <v>412</v>
      </c>
      <c r="B24" s="375" t="s">
        <v>411</v>
      </c>
      <c r="C24" s="581"/>
      <c r="D24" s="577">
        <v>5</v>
      </c>
      <c r="E24" s="580">
        <f>SUM($C24,$D24)</f>
        <v>5</v>
      </c>
      <c r="F24" s="579"/>
      <c r="G24" s="578">
        <f>H24+I24</f>
        <v>5</v>
      </c>
      <c r="H24" s="577">
        <v>2</v>
      </c>
      <c r="I24" s="577">
        <v>3</v>
      </c>
      <c r="J24" s="576">
        <v>1</v>
      </c>
      <c r="K24" s="579">
        <v>5</v>
      </c>
      <c r="L24" s="574">
        <f>SUM(E24-G24)</f>
        <v>0</v>
      </c>
      <c r="M24" s="492" t="s">
        <v>276</v>
      </c>
      <c r="N24" s="491">
        <v>3</v>
      </c>
      <c r="O24" s="490"/>
      <c r="P24" s="492">
        <v>4</v>
      </c>
      <c r="Q24" s="490" t="s">
        <v>276</v>
      </c>
      <c r="R24" s="492">
        <v>4</v>
      </c>
      <c r="S24" s="491" t="s">
        <v>276</v>
      </c>
      <c r="T24" s="491">
        <v>2</v>
      </c>
      <c r="U24" s="491" t="s">
        <v>276</v>
      </c>
      <c r="V24" s="491">
        <v>2</v>
      </c>
      <c r="W24" s="491" t="s">
        <v>276</v>
      </c>
      <c r="X24" s="491" t="s">
        <v>276</v>
      </c>
      <c r="Y24" s="491" t="s">
        <v>276</v>
      </c>
      <c r="Z24" s="490" t="s">
        <v>276</v>
      </c>
      <c r="AA24" s="610">
        <v>1</v>
      </c>
    </row>
    <row r="25" spans="1:28" ht="13.5" customHeight="1">
      <c r="A25" s="611" t="s">
        <v>410</v>
      </c>
      <c r="B25" s="375" t="s">
        <v>409</v>
      </c>
      <c r="C25" s="581"/>
      <c r="D25" s="577"/>
      <c r="E25" s="580">
        <f>SUM($C25,$D25)</f>
        <v>0</v>
      </c>
      <c r="F25" s="579"/>
      <c r="G25" s="578">
        <f>H25+I25</f>
        <v>0</v>
      </c>
      <c r="H25" s="577"/>
      <c r="I25" s="577"/>
      <c r="J25" s="576"/>
      <c r="K25" s="579"/>
      <c r="L25" s="574">
        <f>SUM(E25-G25)</f>
        <v>0</v>
      </c>
      <c r="M25" s="492" t="s">
        <v>276</v>
      </c>
      <c r="N25" s="491"/>
      <c r="O25" s="490"/>
      <c r="P25" s="492"/>
      <c r="Q25" s="490" t="s">
        <v>276</v>
      </c>
      <c r="R25" s="492" t="s">
        <v>276</v>
      </c>
      <c r="S25" s="491" t="s">
        <v>276</v>
      </c>
      <c r="T25" s="491" t="s">
        <v>276</v>
      </c>
      <c r="U25" s="491" t="s">
        <v>276</v>
      </c>
      <c r="V25" s="491" t="s">
        <v>276</v>
      </c>
      <c r="W25" s="491" t="s">
        <v>276</v>
      </c>
      <c r="X25" s="491" t="s">
        <v>276</v>
      </c>
      <c r="Y25" s="491" t="s">
        <v>276</v>
      </c>
      <c r="Z25" s="490" t="s">
        <v>276</v>
      </c>
      <c r="AA25" s="610" t="s">
        <v>276</v>
      </c>
      <c r="AB25" s="285" t="s">
        <v>276</v>
      </c>
    </row>
    <row r="26" spans="1:27" ht="12.75">
      <c r="A26" s="376" t="s">
        <v>408</v>
      </c>
      <c r="B26" s="375" t="s">
        <v>407</v>
      </c>
      <c r="C26" s="581"/>
      <c r="D26" s="577"/>
      <c r="E26" s="580">
        <f>SUM($C26,$D26)</f>
        <v>0</v>
      </c>
      <c r="F26" s="579"/>
      <c r="G26" s="578">
        <f>H26+I26</f>
        <v>0</v>
      </c>
      <c r="H26" s="577"/>
      <c r="I26" s="577"/>
      <c r="J26" s="576"/>
      <c r="K26" s="579"/>
      <c r="L26" s="574">
        <f>SUM(E26-G26)</f>
        <v>0</v>
      </c>
      <c r="M26" s="492" t="s">
        <v>276</v>
      </c>
      <c r="N26" s="491"/>
      <c r="O26" s="490"/>
      <c r="P26" s="492"/>
      <c r="Q26" s="490" t="s">
        <v>276</v>
      </c>
      <c r="R26" s="492" t="s">
        <v>276</v>
      </c>
      <c r="S26" s="491" t="s">
        <v>276</v>
      </c>
      <c r="T26" s="491" t="s">
        <v>276</v>
      </c>
      <c r="U26" s="491" t="s">
        <v>276</v>
      </c>
      <c r="V26" s="491" t="s">
        <v>276</v>
      </c>
      <c r="W26" s="491" t="s">
        <v>276</v>
      </c>
      <c r="X26" s="491" t="s">
        <v>276</v>
      </c>
      <c r="Y26" s="491" t="s">
        <v>276</v>
      </c>
      <c r="Z26" s="490" t="s">
        <v>276</v>
      </c>
      <c r="AA26" s="610" t="s">
        <v>276</v>
      </c>
    </row>
    <row r="27" spans="1:27" ht="14.25" customHeight="1">
      <c r="A27" s="611" t="s">
        <v>406</v>
      </c>
      <c r="B27" s="375" t="s">
        <v>405</v>
      </c>
      <c r="C27" s="581"/>
      <c r="D27" s="577"/>
      <c r="E27" s="580">
        <f>SUM($C27,$D27)</f>
        <v>0</v>
      </c>
      <c r="F27" s="579"/>
      <c r="G27" s="578">
        <f>H27+I27</f>
        <v>0</v>
      </c>
      <c r="H27" s="577"/>
      <c r="I27" s="577"/>
      <c r="J27" s="576"/>
      <c r="K27" s="579"/>
      <c r="L27" s="574">
        <f>SUM(E27-G27)</f>
        <v>0</v>
      </c>
      <c r="M27" s="492" t="s">
        <v>276</v>
      </c>
      <c r="N27" s="491">
        <v>1</v>
      </c>
      <c r="O27" s="490"/>
      <c r="P27" s="492" t="s">
        <v>276</v>
      </c>
      <c r="Q27" s="490" t="s">
        <v>276</v>
      </c>
      <c r="R27" s="492" t="s">
        <v>276</v>
      </c>
      <c r="S27" s="491" t="s">
        <v>276</v>
      </c>
      <c r="T27" s="491" t="s">
        <v>276</v>
      </c>
      <c r="U27" s="491" t="s">
        <v>276</v>
      </c>
      <c r="V27" s="491" t="s">
        <v>276</v>
      </c>
      <c r="W27" s="491" t="s">
        <v>276</v>
      </c>
      <c r="X27" s="491" t="s">
        <v>276</v>
      </c>
      <c r="Y27" s="491" t="s">
        <v>276</v>
      </c>
      <c r="Z27" s="490" t="s">
        <v>276</v>
      </c>
      <c r="AA27" s="610" t="s">
        <v>276</v>
      </c>
    </row>
    <row r="28" spans="1:27" ht="12.75" customHeight="1">
      <c r="A28" s="611" t="s">
        <v>404</v>
      </c>
      <c r="B28" s="612" t="s">
        <v>214</v>
      </c>
      <c r="C28" s="581">
        <v>1</v>
      </c>
      <c r="D28" s="577">
        <v>6</v>
      </c>
      <c r="E28" s="580">
        <f>SUM($C28,$D28)</f>
        <v>7</v>
      </c>
      <c r="F28" s="579"/>
      <c r="G28" s="578">
        <v>6</v>
      </c>
      <c r="H28" s="577">
        <v>3</v>
      </c>
      <c r="I28" s="577">
        <v>3</v>
      </c>
      <c r="J28" s="576">
        <v>2</v>
      </c>
      <c r="K28" s="579">
        <v>6</v>
      </c>
      <c r="L28" s="574">
        <f>SUM(E28-G28)</f>
        <v>1</v>
      </c>
      <c r="M28" s="492" t="s">
        <v>276</v>
      </c>
      <c r="N28" s="491">
        <v>4</v>
      </c>
      <c r="O28" s="490">
        <v>1</v>
      </c>
      <c r="P28" s="492">
        <v>6</v>
      </c>
      <c r="Q28" s="490" t="s">
        <v>276</v>
      </c>
      <c r="R28" s="492">
        <v>5</v>
      </c>
      <c r="S28" s="491" t="s">
        <v>276</v>
      </c>
      <c r="T28" s="491">
        <v>3</v>
      </c>
      <c r="U28" s="491">
        <v>2</v>
      </c>
      <c r="V28" s="491" t="s">
        <v>276</v>
      </c>
      <c r="W28" s="491" t="s">
        <v>276</v>
      </c>
      <c r="X28" s="491" t="s">
        <v>276</v>
      </c>
      <c r="Y28" s="491" t="s">
        <v>276</v>
      </c>
      <c r="Z28" s="490">
        <v>2</v>
      </c>
      <c r="AA28" s="610">
        <v>2</v>
      </c>
    </row>
    <row r="29" spans="1:27" ht="14.25" customHeight="1">
      <c r="A29" s="618" t="s">
        <v>403</v>
      </c>
      <c r="B29" s="375" t="s">
        <v>402</v>
      </c>
      <c r="C29" s="627"/>
      <c r="D29" s="625"/>
      <c r="E29" s="626">
        <f>SUM($C29,$D29)</f>
        <v>0</v>
      </c>
      <c r="F29" s="623"/>
      <c r="G29" s="578">
        <f>H29+I29</f>
        <v>0</v>
      </c>
      <c r="H29" s="625"/>
      <c r="I29" s="625"/>
      <c r="J29" s="624"/>
      <c r="K29" s="623"/>
      <c r="L29" s="574">
        <f>SUM(E29-G29)</f>
        <v>0</v>
      </c>
      <c r="M29" s="622" t="s">
        <v>276</v>
      </c>
      <c r="N29" s="621"/>
      <c r="O29" s="620"/>
      <c r="P29" s="622" t="s">
        <v>276</v>
      </c>
      <c r="Q29" s="620" t="s">
        <v>276</v>
      </c>
      <c r="R29" s="622" t="s">
        <v>276</v>
      </c>
      <c r="S29" s="621" t="s">
        <v>276</v>
      </c>
      <c r="T29" s="621" t="s">
        <v>276</v>
      </c>
      <c r="U29" s="621" t="s">
        <v>276</v>
      </c>
      <c r="V29" s="621" t="s">
        <v>276</v>
      </c>
      <c r="W29" s="621" t="s">
        <v>276</v>
      </c>
      <c r="X29" s="621" t="s">
        <v>276</v>
      </c>
      <c r="Y29" s="621" t="s">
        <v>276</v>
      </c>
      <c r="Z29" s="620" t="s">
        <v>276</v>
      </c>
      <c r="AA29" s="619" t="s">
        <v>276</v>
      </c>
    </row>
    <row r="30" spans="1:27" ht="15.75" customHeight="1">
      <c r="A30" s="618" t="s">
        <v>401</v>
      </c>
      <c r="B30" s="375" t="s">
        <v>400</v>
      </c>
      <c r="C30" s="581">
        <v>1</v>
      </c>
      <c r="D30" s="577">
        <v>5</v>
      </c>
      <c r="E30" s="580">
        <f>SUM($C30,$D30)</f>
        <v>6</v>
      </c>
      <c r="F30" s="579"/>
      <c r="G30" s="578">
        <v>5</v>
      </c>
      <c r="H30" s="577">
        <v>3</v>
      </c>
      <c r="I30" s="577">
        <v>2</v>
      </c>
      <c r="J30" s="576">
        <v>2</v>
      </c>
      <c r="K30" s="579">
        <v>5</v>
      </c>
      <c r="L30" s="574">
        <f>SUM(E30-G30)</f>
        <v>1</v>
      </c>
      <c r="M30" s="492" t="s">
        <v>276</v>
      </c>
      <c r="N30" s="491">
        <v>4</v>
      </c>
      <c r="O30" s="490">
        <v>1</v>
      </c>
      <c r="P30" s="492">
        <v>5</v>
      </c>
      <c r="Q30" s="490" t="s">
        <v>276</v>
      </c>
      <c r="R30" s="492">
        <v>5</v>
      </c>
      <c r="S30" s="491" t="s">
        <v>276</v>
      </c>
      <c r="T30" s="491">
        <v>3</v>
      </c>
      <c r="U30" s="491">
        <v>2</v>
      </c>
      <c r="V30" s="491" t="s">
        <v>276</v>
      </c>
      <c r="W30" s="491" t="s">
        <v>276</v>
      </c>
      <c r="X30" s="491" t="s">
        <v>276</v>
      </c>
      <c r="Y30" s="491" t="s">
        <v>276</v>
      </c>
      <c r="Z30" s="490">
        <v>2</v>
      </c>
      <c r="AA30" s="610">
        <v>2</v>
      </c>
    </row>
    <row r="31" spans="1:27" ht="12.75" customHeight="1">
      <c r="A31" s="611" t="s">
        <v>399</v>
      </c>
      <c r="B31" s="612" t="s">
        <v>208</v>
      </c>
      <c r="C31" s="581">
        <v>1</v>
      </c>
      <c r="D31" s="577">
        <v>6</v>
      </c>
      <c r="E31" s="580">
        <f>SUM($C31,$D31)</f>
        <v>7</v>
      </c>
      <c r="F31" s="579">
        <v>2</v>
      </c>
      <c r="G31" s="578">
        <v>6</v>
      </c>
      <c r="H31" s="577">
        <v>5</v>
      </c>
      <c r="I31" s="577">
        <v>1</v>
      </c>
      <c r="J31" s="576"/>
      <c r="K31" s="579">
        <v>4</v>
      </c>
      <c r="L31" s="574">
        <f>SUM(E31-G31)</f>
        <v>1</v>
      </c>
      <c r="M31" s="492">
        <v>4</v>
      </c>
      <c r="N31" s="491">
        <v>3</v>
      </c>
      <c r="O31" s="490">
        <v>1</v>
      </c>
      <c r="P31" s="492">
        <v>17</v>
      </c>
      <c r="Q31" s="490">
        <v>9</v>
      </c>
      <c r="R31" s="492">
        <v>8</v>
      </c>
      <c r="S31" s="491"/>
      <c r="T31" s="491">
        <v>7</v>
      </c>
      <c r="U31" s="491">
        <v>7</v>
      </c>
      <c r="V31" s="491" t="s">
        <v>276</v>
      </c>
      <c r="W31" s="491" t="s">
        <v>276</v>
      </c>
      <c r="X31" s="491" t="s">
        <v>276</v>
      </c>
      <c r="Y31" s="491" t="s">
        <v>276</v>
      </c>
      <c r="Z31" s="490">
        <v>1</v>
      </c>
      <c r="AA31" s="610" t="s">
        <v>276</v>
      </c>
    </row>
    <row r="32" spans="1:27" ht="14.25" customHeight="1">
      <c r="A32" s="611" t="s">
        <v>398</v>
      </c>
      <c r="B32" s="375" t="s">
        <v>397</v>
      </c>
      <c r="C32" s="617"/>
      <c r="D32" s="615"/>
      <c r="E32" s="616">
        <f>SUM($C32,$D32)</f>
        <v>0</v>
      </c>
      <c r="F32" s="613"/>
      <c r="G32" s="578">
        <f>H32+I32</f>
        <v>0</v>
      </c>
      <c r="H32" s="615"/>
      <c r="I32" s="615"/>
      <c r="J32" s="614"/>
      <c r="K32" s="613"/>
      <c r="L32" s="574">
        <f>SUM(E32-G32)</f>
        <v>0</v>
      </c>
      <c r="M32" s="492" t="s">
        <v>276</v>
      </c>
      <c r="N32" s="491"/>
      <c r="O32" s="490"/>
      <c r="P32" s="492" t="s">
        <v>276</v>
      </c>
      <c r="Q32" s="490" t="s">
        <v>276</v>
      </c>
      <c r="R32" s="492" t="s">
        <v>276</v>
      </c>
      <c r="S32" s="491" t="s">
        <v>276</v>
      </c>
      <c r="T32" s="491" t="s">
        <v>276</v>
      </c>
      <c r="U32" s="491" t="s">
        <v>276</v>
      </c>
      <c r="V32" s="491" t="s">
        <v>276</v>
      </c>
      <c r="W32" s="491" t="s">
        <v>276</v>
      </c>
      <c r="X32" s="491" t="s">
        <v>276</v>
      </c>
      <c r="Y32" s="491" t="s">
        <v>276</v>
      </c>
      <c r="Z32" s="490" t="s">
        <v>276</v>
      </c>
      <c r="AA32" s="610" t="s">
        <v>276</v>
      </c>
    </row>
    <row r="33" spans="1:27" ht="15" customHeight="1">
      <c r="A33" s="611" t="s">
        <v>396</v>
      </c>
      <c r="B33" s="375" t="s">
        <v>395</v>
      </c>
      <c r="C33" s="581"/>
      <c r="D33" s="577"/>
      <c r="E33" s="580">
        <f>SUM($C33,$D33)</f>
        <v>0</v>
      </c>
      <c r="F33" s="579"/>
      <c r="G33" s="578">
        <f>H33+I33</f>
        <v>0</v>
      </c>
      <c r="H33" s="577"/>
      <c r="I33" s="577"/>
      <c r="J33" s="576"/>
      <c r="K33" s="579"/>
      <c r="L33" s="574">
        <f>SUM(E33-G33)</f>
        <v>0</v>
      </c>
      <c r="M33" s="492" t="s">
        <v>276</v>
      </c>
      <c r="N33" s="491"/>
      <c r="O33" s="490"/>
      <c r="P33" s="492" t="s">
        <v>276</v>
      </c>
      <c r="Q33" s="490" t="s">
        <v>276</v>
      </c>
      <c r="R33" s="492" t="s">
        <v>276</v>
      </c>
      <c r="S33" s="491" t="s">
        <v>276</v>
      </c>
      <c r="T33" s="491" t="s">
        <v>276</v>
      </c>
      <c r="U33" s="491" t="s">
        <v>276</v>
      </c>
      <c r="V33" s="491" t="s">
        <v>276</v>
      </c>
      <c r="W33" s="491" t="s">
        <v>276</v>
      </c>
      <c r="X33" s="491" t="s">
        <v>276</v>
      </c>
      <c r="Y33" s="491" t="s">
        <v>276</v>
      </c>
      <c r="Z33" s="490" t="s">
        <v>276</v>
      </c>
      <c r="AA33" s="610" t="s">
        <v>276</v>
      </c>
    </row>
    <row r="34" spans="1:27" ht="13.5" customHeight="1">
      <c r="A34" s="611" t="s">
        <v>394</v>
      </c>
      <c r="B34" s="375" t="s">
        <v>393</v>
      </c>
      <c r="C34" s="581"/>
      <c r="D34" s="577">
        <v>5</v>
      </c>
      <c r="E34" s="580">
        <f>SUM($C34,$D34)</f>
        <v>5</v>
      </c>
      <c r="F34" s="579">
        <v>2</v>
      </c>
      <c r="G34" s="578">
        <v>4</v>
      </c>
      <c r="H34" s="577">
        <v>3</v>
      </c>
      <c r="I34" s="577">
        <v>1</v>
      </c>
      <c r="J34" s="576"/>
      <c r="K34" s="579">
        <v>3</v>
      </c>
      <c r="L34" s="574">
        <f>SUM(E34-G34)</f>
        <v>1</v>
      </c>
      <c r="M34" s="492">
        <v>3</v>
      </c>
      <c r="N34" s="491">
        <v>2</v>
      </c>
      <c r="O34" s="490">
        <v>1</v>
      </c>
      <c r="P34" s="492">
        <v>3</v>
      </c>
      <c r="Q34" s="490">
        <v>2</v>
      </c>
      <c r="R34" s="492">
        <v>1</v>
      </c>
      <c r="S34" s="491" t="s">
        <v>276</v>
      </c>
      <c r="T34" s="491">
        <v>1</v>
      </c>
      <c r="U34" s="491">
        <v>1</v>
      </c>
      <c r="V34" s="491" t="s">
        <v>276</v>
      </c>
      <c r="W34" s="491" t="s">
        <v>276</v>
      </c>
      <c r="X34" s="491" t="s">
        <v>276</v>
      </c>
      <c r="Y34" s="491" t="s">
        <v>276</v>
      </c>
      <c r="Z34" s="490" t="s">
        <v>276</v>
      </c>
      <c r="AA34" s="610" t="s">
        <v>276</v>
      </c>
    </row>
    <row r="35" spans="1:27" ht="14.25" customHeight="1">
      <c r="A35" s="611" t="s">
        <v>392</v>
      </c>
      <c r="B35" s="612" t="s">
        <v>206</v>
      </c>
      <c r="C35" s="581">
        <v>2</v>
      </c>
      <c r="D35" s="577">
        <v>7</v>
      </c>
      <c r="E35" s="580">
        <f>SUM($C35,$D35)</f>
        <v>9</v>
      </c>
      <c r="F35" s="579">
        <v>2</v>
      </c>
      <c r="G35" s="578">
        <v>5</v>
      </c>
      <c r="H35" s="577">
        <v>5</v>
      </c>
      <c r="I35" s="577"/>
      <c r="J35" s="576"/>
      <c r="K35" s="579">
        <v>4</v>
      </c>
      <c r="L35" s="574">
        <f>SUM(E35-G35)</f>
        <v>4</v>
      </c>
      <c r="M35" s="492">
        <v>4</v>
      </c>
      <c r="N35" s="491">
        <v>2</v>
      </c>
      <c r="O35" s="490">
        <v>1</v>
      </c>
      <c r="P35" s="492">
        <v>7</v>
      </c>
      <c r="Q35" s="490">
        <v>2</v>
      </c>
      <c r="R35" s="492">
        <v>5</v>
      </c>
      <c r="S35" s="491" t="s">
        <v>276</v>
      </c>
      <c r="T35" s="491">
        <v>1</v>
      </c>
      <c r="U35" s="491">
        <v>1</v>
      </c>
      <c r="V35" s="491" t="s">
        <v>276</v>
      </c>
      <c r="W35" s="491" t="s">
        <v>276</v>
      </c>
      <c r="X35" s="491" t="s">
        <v>276</v>
      </c>
      <c r="Y35" s="491" t="s">
        <v>276</v>
      </c>
      <c r="Z35" s="490">
        <v>4</v>
      </c>
      <c r="AA35" s="610" t="s">
        <v>276</v>
      </c>
    </row>
    <row r="36" spans="1:27" ht="14.25" customHeight="1">
      <c r="A36" s="611" t="s">
        <v>391</v>
      </c>
      <c r="B36" s="375" t="s">
        <v>390</v>
      </c>
      <c r="C36" s="581">
        <v>2</v>
      </c>
      <c r="D36" s="577">
        <v>4</v>
      </c>
      <c r="E36" s="580">
        <f>SUM($C36,$D36)</f>
        <v>6</v>
      </c>
      <c r="F36" s="579">
        <v>1</v>
      </c>
      <c r="G36" s="578">
        <f>H36+I36</f>
        <v>4</v>
      </c>
      <c r="H36" s="577">
        <v>4</v>
      </c>
      <c r="I36" s="577"/>
      <c r="J36" s="576"/>
      <c r="K36" s="579">
        <v>3</v>
      </c>
      <c r="L36" s="574">
        <f>SUM(E36-G36)</f>
        <v>2</v>
      </c>
      <c r="M36" s="492">
        <v>3</v>
      </c>
      <c r="N36" s="491">
        <v>2</v>
      </c>
      <c r="O36" s="490">
        <v>1</v>
      </c>
      <c r="P36" s="492">
        <v>6</v>
      </c>
      <c r="Q36" s="490">
        <v>1</v>
      </c>
      <c r="R36" s="492">
        <v>5</v>
      </c>
      <c r="S36" s="491"/>
      <c r="T36" s="491">
        <v>1</v>
      </c>
      <c r="U36" s="491">
        <v>1</v>
      </c>
      <c r="V36" s="491"/>
      <c r="W36" s="491"/>
      <c r="X36" s="491"/>
      <c r="Y36" s="491"/>
      <c r="Z36" s="490">
        <v>4</v>
      </c>
      <c r="AA36" s="610"/>
    </row>
    <row r="37" spans="1:27" ht="14.25" customHeight="1">
      <c r="A37" s="611" t="s">
        <v>389</v>
      </c>
      <c r="B37" s="375" t="s">
        <v>388</v>
      </c>
      <c r="C37" s="581"/>
      <c r="D37" s="577"/>
      <c r="E37" s="580">
        <f>SUM($C37,$D37)</f>
        <v>0</v>
      </c>
      <c r="F37" s="579"/>
      <c r="G37" s="578">
        <f>H37+I37</f>
        <v>0</v>
      </c>
      <c r="H37" s="577"/>
      <c r="I37" s="577"/>
      <c r="J37" s="576"/>
      <c r="K37" s="579"/>
      <c r="L37" s="574">
        <f>SUM(E37-G37)</f>
        <v>0</v>
      </c>
      <c r="M37" s="492"/>
      <c r="N37" s="491"/>
      <c r="O37" s="490"/>
      <c r="P37" s="492"/>
      <c r="Q37" s="490"/>
      <c r="R37" s="492"/>
      <c r="S37" s="491"/>
      <c r="T37" s="491"/>
      <c r="U37" s="491"/>
      <c r="V37" s="491"/>
      <c r="W37" s="491"/>
      <c r="X37" s="491"/>
      <c r="Y37" s="491"/>
      <c r="Z37" s="490"/>
      <c r="AA37" s="610"/>
    </row>
    <row r="38" spans="1:27" ht="14.25" customHeight="1">
      <c r="A38" s="611" t="s">
        <v>387</v>
      </c>
      <c r="B38" s="375" t="s">
        <v>386</v>
      </c>
      <c r="C38" s="581"/>
      <c r="D38" s="577">
        <v>1</v>
      </c>
      <c r="E38" s="580">
        <f>SUM($C38,$D38)</f>
        <v>1</v>
      </c>
      <c r="F38" s="579"/>
      <c r="G38" s="578">
        <f>H38+I38</f>
        <v>1</v>
      </c>
      <c r="H38" s="577">
        <v>1</v>
      </c>
      <c r="I38" s="577"/>
      <c r="J38" s="576"/>
      <c r="K38" s="579">
        <v>1</v>
      </c>
      <c r="L38" s="574">
        <f>SUM(E38-G38)</f>
        <v>0</v>
      </c>
      <c r="M38" s="492">
        <v>1</v>
      </c>
      <c r="N38" s="491"/>
      <c r="O38" s="490"/>
      <c r="P38" s="492">
        <v>1</v>
      </c>
      <c r="Q38" s="490">
        <v>1</v>
      </c>
      <c r="R38" s="492"/>
      <c r="S38" s="491"/>
      <c r="T38" s="491"/>
      <c r="U38" s="491"/>
      <c r="V38" s="491"/>
      <c r="W38" s="491"/>
      <c r="X38" s="491"/>
      <c r="Y38" s="491"/>
      <c r="Z38" s="490"/>
      <c r="AA38" s="610"/>
    </row>
    <row r="39" spans="1:27" ht="14.25" customHeight="1">
      <c r="A39" s="611" t="s">
        <v>385</v>
      </c>
      <c r="B39" s="375" t="s">
        <v>384</v>
      </c>
      <c r="C39" s="581"/>
      <c r="D39" s="577"/>
      <c r="E39" s="580">
        <f>SUM($C39,$D39)</f>
        <v>0</v>
      </c>
      <c r="F39" s="579"/>
      <c r="G39" s="578">
        <f>H39+I39</f>
        <v>0</v>
      </c>
      <c r="H39" s="577"/>
      <c r="I39" s="577"/>
      <c r="J39" s="576"/>
      <c r="K39" s="579"/>
      <c r="L39" s="574">
        <f>SUM(E39-G39)</f>
        <v>0</v>
      </c>
      <c r="M39" s="492"/>
      <c r="N39" s="491"/>
      <c r="O39" s="490"/>
      <c r="P39" s="492"/>
      <c r="Q39" s="490"/>
      <c r="R39" s="492"/>
      <c r="S39" s="491"/>
      <c r="T39" s="491"/>
      <c r="U39" s="491"/>
      <c r="V39" s="491"/>
      <c r="W39" s="491"/>
      <c r="X39" s="491"/>
      <c r="Y39" s="491"/>
      <c r="Z39" s="490"/>
      <c r="AA39" s="610"/>
    </row>
    <row r="40" spans="1:27" ht="14.25" customHeight="1">
      <c r="A40" s="611" t="s">
        <v>383</v>
      </c>
      <c r="B40" s="612" t="s">
        <v>202</v>
      </c>
      <c r="C40" s="581">
        <v>1</v>
      </c>
      <c r="D40" s="577">
        <v>1</v>
      </c>
      <c r="E40" s="580">
        <f>SUM($C40,$D40)</f>
        <v>2</v>
      </c>
      <c r="F40" s="579"/>
      <c r="G40" s="578">
        <f>H40+I40</f>
        <v>2</v>
      </c>
      <c r="H40" s="577">
        <v>1</v>
      </c>
      <c r="I40" s="577">
        <v>1</v>
      </c>
      <c r="J40" s="576"/>
      <c r="K40" s="579">
        <v>2</v>
      </c>
      <c r="L40" s="574">
        <f>SUM(E40-G40)</f>
        <v>0</v>
      </c>
      <c r="M40" s="492">
        <v>1</v>
      </c>
      <c r="N40" s="491">
        <v>1</v>
      </c>
      <c r="O40" s="490"/>
      <c r="P40" s="492">
        <v>1</v>
      </c>
      <c r="Q40" s="490"/>
      <c r="R40" s="492">
        <v>1</v>
      </c>
      <c r="S40" s="491"/>
      <c r="T40" s="491"/>
      <c r="U40" s="491"/>
      <c r="V40" s="491"/>
      <c r="W40" s="491"/>
      <c r="X40" s="491"/>
      <c r="Y40" s="491"/>
      <c r="Z40" s="490">
        <v>1</v>
      </c>
      <c r="AA40" s="610"/>
    </row>
    <row r="41" spans="1:27" ht="15" customHeight="1">
      <c r="A41" s="611" t="s">
        <v>382</v>
      </c>
      <c r="B41" s="612" t="s">
        <v>381</v>
      </c>
      <c r="C41" s="581"/>
      <c r="D41" s="577"/>
      <c r="E41" s="580">
        <f>SUM($C41,$D41)</f>
        <v>0</v>
      </c>
      <c r="F41" s="579"/>
      <c r="G41" s="578">
        <f>H41+I41</f>
        <v>0</v>
      </c>
      <c r="H41" s="577"/>
      <c r="I41" s="577"/>
      <c r="J41" s="576"/>
      <c r="K41" s="579"/>
      <c r="L41" s="574">
        <f>SUM(E41-G41)</f>
        <v>0</v>
      </c>
      <c r="M41" s="492" t="s">
        <v>276</v>
      </c>
      <c r="N41" s="491"/>
      <c r="O41" s="490"/>
      <c r="P41" s="492" t="s">
        <v>276</v>
      </c>
      <c r="Q41" s="490" t="s">
        <v>276</v>
      </c>
      <c r="R41" s="492" t="s">
        <v>276</v>
      </c>
      <c r="S41" s="491" t="s">
        <v>276</v>
      </c>
      <c r="T41" s="491" t="s">
        <v>276</v>
      </c>
      <c r="U41" s="491" t="s">
        <v>276</v>
      </c>
      <c r="V41" s="491" t="s">
        <v>276</v>
      </c>
      <c r="W41" s="491" t="s">
        <v>276</v>
      </c>
      <c r="X41" s="491" t="s">
        <v>276</v>
      </c>
      <c r="Y41" s="491" t="s">
        <v>276</v>
      </c>
      <c r="Z41" s="490" t="s">
        <v>276</v>
      </c>
      <c r="AA41" s="610" t="s">
        <v>276</v>
      </c>
    </row>
    <row r="42" spans="1:27" ht="14.25" customHeight="1">
      <c r="A42" s="611" t="s">
        <v>380</v>
      </c>
      <c r="B42" s="612" t="s">
        <v>192</v>
      </c>
      <c r="C42" s="581"/>
      <c r="D42" s="577"/>
      <c r="E42" s="580">
        <f>SUM($C42,$D42)</f>
        <v>0</v>
      </c>
      <c r="F42" s="579"/>
      <c r="G42" s="578">
        <f>H42+I42</f>
        <v>0</v>
      </c>
      <c r="H42" s="577"/>
      <c r="I42" s="577"/>
      <c r="J42" s="576"/>
      <c r="K42" s="579"/>
      <c r="L42" s="574">
        <f>SUM(E42-G42)</f>
        <v>0</v>
      </c>
      <c r="M42" s="492" t="s">
        <v>276</v>
      </c>
      <c r="N42" s="491"/>
      <c r="O42" s="490"/>
      <c r="P42" s="492" t="s">
        <v>276</v>
      </c>
      <c r="Q42" s="490" t="s">
        <v>276</v>
      </c>
      <c r="R42" s="492" t="s">
        <v>276</v>
      </c>
      <c r="S42" s="491" t="s">
        <v>276</v>
      </c>
      <c r="T42" s="491" t="s">
        <v>276</v>
      </c>
      <c r="U42" s="491" t="s">
        <v>276</v>
      </c>
      <c r="V42" s="491" t="s">
        <v>276</v>
      </c>
      <c r="W42" s="491" t="s">
        <v>276</v>
      </c>
      <c r="X42" s="491" t="s">
        <v>276</v>
      </c>
      <c r="Y42" s="491" t="s">
        <v>276</v>
      </c>
      <c r="Z42" s="490" t="s">
        <v>276</v>
      </c>
      <c r="AA42" s="610" t="s">
        <v>276</v>
      </c>
    </row>
    <row r="43" spans="1:27" ht="12.75" customHeight="1">
      <c r="A43" s="611" t="s">
        <v>379</v>
      </c>
      <c r="B43" s="375" t="s">
        <v>378</v>
      </c>
      <c r="C43" s="617"/>
      <c r="D43" s="615"/>
      <c r="E43" s="616">
        <f>SUM($C43,$D43)</f>
        <v>0</v>
      </c>
      <c r="F43" s="613"/>
      <c r="G43" s="578">
        <f>H43+I43</f>
        <v>0</v>
      </c>
      <c r="H43" s="615"/>
      <c r="I43" s="615"/>
      <c r="J43" s="614"/>
      <c r="K43" s="613"/>
      <c r="L43" s="574">
        <f>SUM(E43-G43)</f>
        <v>0</v>
      </c>
      <c r="M43" s="492" t="s">
        <v>276</v>
      </c>
      <c r="N43" s="491"/>
      <c r="O43" s="490"/>
      <c r="P43" s="492" t="s">
        <v>276</v>
      </c>
      <c r="Q43" s="490" t="s">
        <v>276</v>
      </c>
      <c r="R43" s="492" t="s">
        <v>276</v>
      </c>
      <c r="S43" s="491" t="s">
        <v>276</v>
      </c>
      <c r="T43" s="491" t="s">
        <v>276</v>
      </c>
      <c r="U43" s="491" t="s">
        <v>276</v>
      </c>
      <c r="V43" s="491" t="s">
        <v>276</v>
      </c>
      <c r="W43" s="491" t="s">
        <v>276</v>
      </c>
      <c r="X43" s="491" t="s">
        <v>276</v>
      </c>
      <c r="Y43" s="491" t="s">
        <v>276</v>
      </c>
      <c r="Z43" s="490" t="s">
        <v>276</v>
      </c>
      <c r="AA43" s="610" t="s">
        <v>276</v>
      </c>
    </row>
    <row r="44" spans="1:27" ht="12.75">
      <c r="A44" s="376" t="s">
        <v>377</v>
      </c>
      <c r="B44" s="612" t="s">
        <v>153</v>
      </c>
      <c r="C44" s="581"/>
      <c r="D44" s="577">
        <v>11</v>
      </c>
      <c r="E44" s="580">
        <f>SUM($C44,$D44)</f>
        <v>11</v>
      </c>
      <c r="F44" s="579"/>
      <c r="G44" s="578">
        <f>H44+I44</f>
        <v>11</v>
      </c>
      <c r="H44" s="577"/>
      <c r="I44" s="577">
        <v>11</v>
      </c>
      <c r="J44" s="576">
        <v>10</v>
      </c>
      <c r="K44" s="579">
        <v>11</v>
      </c>
      <c r="L44" s="574">
        <f>SUM(E44-G44)</f>
        <v>0</v>
      </c>
      <c r="M44" s="492">
        <v>1</v>
      </c>
      <c r="N44" s="491">
        <v>1</v>
      </c>
      <c r="O44" s="490"/>
      <c r="P44" s="492">
        <v>11</v>
      </c>
      <c r="Q44" s="490" t="s">
        <v>276</v>
      </c>
      <c r="R44" s="492">
        <v>10</v>
      </c>
      <c r="S44" s="491" t="s">
        <v>276</v>
      </c>
      <c r="T44" s="491">
        <v>10</v>
      </c>
      <c r="U44" s="491">
        <v>9</v>
      </c>
      <c r="V44" s="491" t="s">
        <v>276</v>
      </c>
      <c r="W44" s="491" t="s">
        <v>276</v>
      </c>
      <c r="X44" s="491" t="s">
        <v>276</v>
      </c>
      <c r="Y44" s="491" t="s">
        <v>276</v>
      </c>
      <c r="Z44" s="490" t="s">
        <v>276</v>
      </c>
      <c r="AA44" s="610">
        <v>10</v>
      </c>
    </row>
    <row r="45" spans="1:27" ht="12.75">
      <c r="A45" s="376" t="s">
        <v>376</v>
      </c>
      <c r="B45" s="375" t="s">
        <v>375</v>
      </c>
      <c r="C45" s="581"/>
      <c r="D45" s="577"/>
      <c r="E45" s="580">
        <f>SUM($C45,$D45)</f>
        <v>0</v>
      </c>
      <c r="F45" s="579"/>
      <c r="G45" s="578">
        <f>H45+I45</f>
        <v>0</v>
      </c>
      <c r="H45" s="577"/>
      <c r="I45" s="577"/>
      <c r="J45" s="576"/>
      <c r="K45" s="579"/>
      <c r="L45" s="574">
        <f>SUM(E45-G45)</f>
        <v>0</v>
      </c>
      <c r="M45" s="492" t="s">
        <v>276</v>
      </c>
      <c r="N45" s="491">
        <v>1</v>
      </c>
      <c r="O45" s="490"/>
      <c r="P45" s="492" t="s">
        <v>276</v>
      </c>
      <c r="Q45" s="490" t="s">
        <v>276</v>
      </c>
      <c r="R45" s="492" t="s">
        <v>276</v>
      </c>
      <c r="S45" s="491" t="s">
        <v>276</v>
      </c>
      <c r="T45" s="491" t="s">
        <v>276</v>
      </c>
      <c r="U45" s="491" t="s">
        <v>276</v>
      </c>
      <c r="V45" s="491" t="s">
        <v>276</v>
      </c>
      <c r="W45" s="491" t="s">
        <v>276</v>
      </c>
      <c r="X45" s="491" t="s">
        <v>276</v>
      </c>
      <c r="Y45" s="491" t="s">
        <v>276</v>
      </c>
      <c r="Z45" s="490" t="s">
        <v>276</v>
      </c>
      <c r="AA45" s="610" t="s">
        <v>276</v>
      </c>
    </row>
    <row r="46" spans="1:27" ht="14.25" customHeight="1">
      <c r="A46" s="611" t="s">
        <v>374</v>
      </c>
      <c r="B46" s="375" t="s">
        <v>373</v>
      </c>
      <c r="C46" s="581"/>
      <c r="D46" s="577"/>
      <c r="E46" s="580">
        <f>SUM($C46,$D46)</f>
        <v>0</v>
      </c>
      <c r="F46" s="579"/>
      <c r="G46" s="578">
        <f>H46+I46</f>
        <v>0</v>
      </c>
      <c r="H46" s="577"/>
      <c r="I46" s="577"/>
      <c r="J46" s="576"/>
      <c r="K46" s="579"/>
      <c r="L46" s="574">
        <f>SUM(E46-G46)</f>
        <v>0</v>
      </c>
      <c r="M46" s="492" t="s">
        <v>276</v>
      </c>
      <c r="N46" s="491"/>
      <c r="O46" s="490"/>
      <c r="P46" s="492" t="s">
        <v>276</v>
      </c>
      <c r="Q46" s="490" t="s">
        <v>276</v>
      </c>
      <c r="R46" s="492" t="s">
        <v>276</v>
      </c>
      <c r="S46" s="491" t="s">
        <v>276</v>
      </c>
      <c r="T46" s="491" t="s">
        <v>276</v>
      </c>
      <c r="U46" s="491" t="s">
        <v>276</v>
      </c>
      <c r="V46" s="491" t="s">
        <v>276</v>
      </c>
      <c r="W46" s="491" t="s">
        <v>276</v>
      </c>
      <c r="X46" s="491" t="s">
        <v>276</v>
      </c>
      <c r="Y46" s="491" t="s">
        <v>276</v>
      </c>
      <c r="Z46" s="490" t="s">
        <v>276</v>
      </c>
      <c r="AA46" s="610" t="s">
        <v>276</v>
      </c>
    </row>
    <row r="47" spans="1:28" ht="13.5" customHeight="1">
      <c r="A47" s="611" t="s">
        <v>372</v>
      </c>
      <c r="B47" s="375" t="s">
        <v>371</v>
      </c>
      <c r="C47" s="581"/>
      <c r="D47" s="577">
        <v>1</v>
      </c>
      <c r="E47" s="580">
        <f>SUM($C47,$D47)</f>
        <v>1</v>
      </c>
      <c r="F47" s="579"/>
      <c r="G47" s="578">
        <f>H47+I47</f>
        <v>1</v>
      </c>
      <c r="H47" s="577"/>
      <c r="I47" s="577">
        <v>1</v>
      </c>
      <c r="J47" s="576">
        <v>1</v>
      </c>
      <c r="K47" s="579">
        <v>1</v>
      </c>
      <c r="L47" s="574">
        <f>SUM(E47-G47)</f>
        <v>0</v>
      </c>
      <c r="M47" s="492" t="s">
        <v>276</v>
      </c>
      <c r="N47" s="491"/>
      <c r="O47" s="490"/>
      <c r="P47" s="492">
        <v>1</v>
      </c>
      <c r="Q47" s="490" t="s">
        <v>276</v>
      </c>
      <c r="R47" s="492">
        <v>1</v>
      </c>
      <c r="S47" s="491" t="s">
        <v>276</v>
      </c>
      <c r="T47" s="491">
        <v>1</v>
      </c>
      <c r="U47" s="491">
        <v>1</v>
      </c>
      <c r="V47" s="491" t="s">
        <v>276</v>
      </c>
      <c r="W47" s="491" t="s">
        <v>276</v>
      </c>
      <c r="X47" s="491" t="s">
        <v>276</v>
      </c>
      <c r="Y47" s="491" t="s">
        <v>276</v>
      </c>
      <c r="Z47" s="490" t="s">
        <v>276</v>
      </c>
      <c r="AA47" s="610">
        <v>1</v>
      </c>
      <c r="AB47" s="285" t="s">
        <v>276</v>
      </c>
    </row>
    <row r="48" spans="1:27" ht="12.75" customHeight="1">
      <c r="A48" s="611" t="s">
        <v>370</v>
      </c>
      <c r="B48" s="375" t="s">
        <v>369</v>
      </c>
      <c r="C48" s="581"/>
      <c r="D48" s="577">
        <v>7</v>
      </c>
      <c r="E48" s="580">
        <f>SUM($C48,$D48)</f>
        <v>7</v>
      </c>
      <c r="F48" s="579"/>
      <c r="G48" s="578">
        <f>H48+I48</f>
        <v>7</v>
      </c>
      <c r="H48" s="577"/>
      <c r="I48" s="577">
        <v>7</v>
      </c>
      <c r="J48" s="576">
        <v>6</v>
      </c>
      <c r="K48" s="579">
        <v>7</v>
      </c>
      <c r="L48" s="574">
        <f>SUM(E48-G48)</f>
        <v>0</v>
      </c>
      <c r="M48" s="492">
        <v>1</v>
      </c>
      <c r="N48" s="491"/>
      <c r="O48" s="490"/>
      <c r="P48" s="492">
        <v>7</v>
      </c>
      <c r="Q48" s="490" t="s">
        <v>276</v>
      </c>
      <c r="R48" s="492">
        <v>6</v>
      </c>
      <c r="S48" s="491" t="s">
        <v>276</v>
      </c>
      <c r="T48" s="491">
        <v>6</v>
      </c>
      <c r="U48" s="491">
        <v>6</v>
      </c>
      <c r="V48" s="491" t="s">
        <v>276</v>
      </c>
      <c r="W48" s="491" t="s">
        <v>276</v>
      </c>
      <c r="X48" s="491" t="s">
        <v>276</v>
      </c>
      <c r="Y48" s="491" t="s">
        <v>276</v>
      </c>
      <c r="Z48" s="490" t="s">
        <v>276</v>
      </c>
      <c r="AA48" s="610">
        <v>6</v>
      </c>
    </row>
    <row r="49" spans="1:27" ht="12.75" customHeight="1">
      <c r="A49" s="611" t="s">
        <v>368</v>
      </c>
      <c r="B49" s="375" t="s">
        <v>367</v>
      </c>
      <c r="C49" s="617"/>
      <c r="D49" s="615">
        <v>3</v>
      </c>
      <c r="E49" s="616">
        <f>SUM($C49,$D49)</f>
        <v>3</v>
      </c>
      <c r="F49" s="613"/>
      <c r="G49" s="578">
        <f>H49+I49</f>
        <v>3</v>
      </c>
      <c r="H49" s="615"/>
      <c r="I49" s="615">
        <v>3</v>
      </c>
      <c r="J49" s="614">
        <v>3</v>
      </c>
      <c r="K49" s="613">
        <v>3</v>
      </c>
      <c r="L49" s="574">
        <f>SUM(E49-G49)</f>
        <v>0</v>
      </c>
      <c r="M49" s="492" t="s">
        <v>276</v>
      </c>
      <c r="N49" s="491"/>
      <c r="O49" s="490"/>
      <c r="P49" s="492">
        <v>3</v>
      </c>
      <c r="Q49" s="490" t="s">
        <v>276</v>
      </c>
      <c r="R49" s="492">
        <v>3</v>
      </c>
      <c r="S49" s="491" t="s">
        <v>276</v>
      </c>
      <c r="T49" s="491">
        <v>3</v>
      </c>
      <c r="U49" s="491">
        <v>2</v>
      </c>
      <c r="V49" s="491" t="s">
        <v>276</v>
      </c>
      <c r="W49" s="491" t="s">
        <v>276</v>
      </c>
      <c r="X49" s="491" t="s">
        <v>276</v>
      </c>
      <c r="Y49" s="491" t="s">
        <v>276</v>
      </c>
      <c r="Z49" s="490" t="s">
        <v>276</v>
      </c>
      <c r="AA49" s="610">
        <v>3</v>
      </c>
    </row>
    <row r="50" spans="1:27" ht="12.75" customHeight="1">
      <c r="A50" s="611" t="s">
        <v>366</v>
      </c>
      <c r="B50" s="612" t="s">
        <v>151</v>
      </c>
      <c r="C50" s="581"/>
      <c r="D50" s="577"/>
      <c r="E50" s="580">
        <f>SUM($C50,$D50)</f>
        <v>0</v>
      </c>
      <c r="F50" s="579"/>
      <c r="G50" s="578">
        <f>H50+I50</f>
        <v>0</v>
      </c>
      <c r="H50" s="577"/>
      <c r="I50" s="577"/>
      <c r="J50" s="576"/>
      <c r="K50" s="579"/>
      <c r="L50" s="574">
        <f>SUM(E50-G50)</f>
        <v>0</v>
      </c>
      <c r="M50" s="492" t="s">
        <v>276</v>
      </c>
      <c r="N50" s="491"/>
      <c r="O50" s="490"/>
      <c r="P50" s="492" t="s">
        <v>276</v>
      </c>
      <c r="Q50" s="490" t="s">
        <v>276</v>
      </c>
      <c r="R50" s="492" t="s">
        <v>276</v>
      </c>
      <c r="S50" s="491" t="s">
        <v>276</v>
      </c>
      <c r="T50" s="491" t="s">
        <v>276</v>
      </c>
      <c r="U50" s="491" t="s">
        <v>276</v>
      </c>
      <c r="V50" s="491" t="s">
        <v>276</v>
      </c>
      <c r="W50" s="491" t="s">
        <v>276</v>
      </c>
      <c r="X50" s="491" t="s">
        <v>276</v>
      </c>
      <c r="Y50" s="491" t="s">
        <v>276</v>
      </c>
      <c r="Z50" s="490" t="s">
        <v>276</v>
      </c>
      <c r="AA50" s="610" t="s">
        <v>276</v>
      </c>
    </row>
    <row r="51" spans="1:27" ht="12.75" customHeight="1">
      <c r="A51" s="611" t="s">
        <v>365</v>
      </c>
      <c r="B51" s="375" t="s">
        <v>364</v>
      </c>
      <c r="C51" s="581"/>
      <c r="D51" s="577"/>
      <c r="E51" s="580">
        <f>SUM($C51,$D51)</f>
        <v>0</v>
      </c>
      <c r="F51" s="579"/>
      <c r="G51" s="578">
        <f>H51+I51</f>
        <v>0</v>
      </c>
      <c r="H51" s="577"/>
      <c r="I51" s="577"/>
      <c r="J51" s="576"/>
      <c r="K51" s="579"/>
      <c r="L51" s="574">
        <f>SUM(E51-G51)</f>
        <v>0</v>
      </c>
      <c r="M51" s="492" t="s">
        <v>276</v>
      </c>
      <c r="N51" s="491"/>
      <c r="O51" s="490"/>
      <c r="P51" s="492" t="s">
        <v>276</v>
      </c>
      <c r="Q51" s="490" t="s">
        <v>276</v>
      </c>
      <c r="R51" s="492" t="s">
        <v>276</v>
      </c>
      <c r="S51" s="491" t="s">
        <v>276</v>
      </c>
      <c r="T51" s="491" t="s">
        <v>276</v>
      </c>
      <c r="U51" s="491" t="s">
        <v>276</v>
      </c>
      <c r="V51" s="491" t="s">
        <v>276</v>
      </c>
      <c r="W51" s="491" t="s">
        <v>276</v>
      </c>
      <c r="X51" s="491" t="s">
        <v>276</v>
      </c>
      <c r="Y51" s="491" t="s">
        <v>276</v>
      </c>
      <c r="Z51" s="490" t="s">
        <v>276</v>
      </c>
      <c r="AA51" s="610" t="s">
        <v>276</v>
      </c>
    </row>
    <row r="52" spans="1:28" ht="12.75" customHeight="1" thickBot="1">
      <c r="A52" s="609" t="s">
        <v>363</v>
      </c>
      <c r="B52" s="368" t="s">
        <v>149</v>
      </c>
      <c r="C52" s="608"/>
      <c r="D52" s="606"/>
      <c r="E52" s="607">
        <f>SUM($C52,$D52)</f>
        <v>0</v>
      </c>
      <c r="F52" s="604"/>
      <c r="G52" s="578">
        <f>H52+I52</f>
        <v>0</v>
      </c>
      <c r="H52" s="606"/>
      <c r="I52" s="606"/>
      <c r="J52" s="605"/>
      <c r="K52" s="604"/>
      <c r="L52" s="574">
        <f>SUM(E52-G52)</f>
        <v>0</v>
      </c>
      <c r="M52" s="603" t="s">
        <v>276</v>
      </c>
      <c r="N52" s="602"/>
      <c r="O52" s="601"/>
      <c r="P52" s="603" t="s">
        <v>276</v>
      </c>
      <c r="Q52" s="601" t="s">
        <v>276</v>
      </c>
      <c r="R52" s="603" t="s">
        <v>276</v>
      </c>
      <c r="S52" s="602" t="s">
        <v>276</v>
      </c>
      <c r="T52" s="602" t="s">
        <v>276</v>
      </c>
      <c r="U52" s="602" t="s">
        <v>276</v>
      </c>
      <c r="V52" s="602" t="s">
        <v>276</v>
      </c>
      <c r="W52" s="602" t="s">
        <v>276</v>
      </c>
      <c r="X52" s="602" t="s">
        <v>276</v>
      </c>
      <c r="Y52" s="602" t="s">
        <v>276</v>
      </c>
      <c r="Z52" s="601" t="s">
        <v>276</v>
      </c>
      <c r="AA52" s="600" t="s">
        <v>276</v>
      </c>
      <c r="AB52" s="285" t="s">
        <v>276</v>
      </c>
    </row>
    <row r="53" spans="1:27" ht="13.5" thickBot="1">
      <c r="A53" s="360" t="s">
        <v>362</v>
      </c>
      <c r="B53" s="599" t="s">
        <v>361</v>
      </c>
      <c r="C53" s="598">
        <f>SUM(C$13,C$15,C$22,C$28,C$31,C$35,C40,C$41,C$42,C$44,C$50,C$52)</f>
        <v>5</v>
      </c>
      <c r="D53" s="598">
        <f>SUM(D$13,D$15,D$22,D$28,D$31,D$35,D40,D$41,D$42,D$44,D$50,D$52)</f>
        <v>41</v>
      </c>
      <c r="E53" s="598">
        <f>SUM(E$13,E$15,E$22,E$28,E$31,E$35,E40,E$41,E$42,E$44,E$50,E$52)</f>
        <v>46</v>
      </c>
      <c r="F53" s="598">
        <f>SUM(F$13,F$15,F$22,F$28,F$31,F$35,F40,F$41,F$42,F$44,F$50,F$52)</f>
        <v>5</v>
      </c>
      <c r="G53" s="598">
        <f>SUM(G$13,G$15,G$22,G$28,G$31,G$35,G40,G$41,G$42,G$44,G$50,G$52)</f>
        <v>40</v>
      </c>
      <c r="H53" s="598">
        <f>SUM(H$13,H$15,H$22,H$28,H$31,H$35,H40,H$41,H$42,H$44,H$50,H$52)</f>
        <v>20</v>
      </c>
      <c r="I53" s="598">
        <f>SUM(I$13,I$15,I$22,I$28,I$31,I$35,I40,I$41,I$42,I$44,I$50,I$52)</f>
        <v>20</v>
      </c>
      <c r="J53" s="598">
        <f>SUM(J$13,J$15,J$22,J$28,J$31,J$35,J40,J$41,J$42,J$44,J$50,J$52)</f>
        <v>14</v>
      </c>
      <c r="K53" s="598">
        <f>SUM(K$13,K$15,K$22,K$28,K$31,K$35,K40,K$41,K$42,K$44,K$50,K$52)</f>
        <v>36</v>
      </c>
      <c r="L53" s="598">
        <f>SUM(L$13,L$15,L$22,L$28,L$31,L$35,L40,L$41,L$42,L$44,L$50,L$52)</f>
        <v>6</v>
      </c>
      <c r="M53" s="598">
        <f>SUM(M$13,M$15,M$22,M$28,M$31,M$35,M40,M$41,M$42,M$44,M$50,M$52)</f>
        <v>14</v>
      </c>
      <c r="N53" s="598">
        <f>SUM(N$13,N$15,N$22,N$28,N$31,N$35,N40,N$41,N$42,N$44,N$50,N$52)</f>
        <v>18</v>
      </c>
      <c r="O53" s="598">
        <f>SUM(O$13,O$15,O$22,O$28,O$31,O$35,O40,O$41,O$42,O$44,O$50,O$52)</f>
        <v>5</v>
      </c>
      <c r="P53" s="598">
        <f>SUM(P$13,P$15,P$22,P$28,P$31,P$35,P40,P$41,P$42,P$44,P$50,P$52)</f>
        <v>53</v>
      </c>
      <c r="Q53" s="598">
        <f>SUM(Q$13,Q$15,Q$22,Q$28,Q$31,Q$35,Q40,Q$41,Q$42,Q$44,Q$50,Q$52)</f>
        <v>12</v>
      </c>
      <c r="R53" s="598">
        <f>SUM(R$13,R$15,R$22,R$28,R$31,R$35,R40,R$41,R$42,R$44,R$50,R$52)</f>
        <v>39</v>
      </c>
      <c r="S53" s="598">
        <f>SUM(S$13,S$15,S$22,S$28,S$31,S$35,S40,S$41,S$42,S$44,S$50,S$52)</f>
        <v>0</v>
      </c>
      <c r="T53" s="598">
        <f>SUM(T$13,T$15,T$22,T$28,T$31,T$35,T40,T$41,T$42,T$44,T$50,T$52)</f>
        <v>26</v>
      </c>
      <c r="U53" s="598">
        <f>SUM(U$13,U$15,U$22,U$28,U$31,U$35,U40,U$41,U$42,U$44,U$50,U$52)</f>
        <v>22</v>
      </c>
      <c r="V53" s="598">
        <f>SUM(V$13,V$15,V$22,V$28,V$31,V$35,V40,V$41,V$42,V$44,V$50,V$52)</f>
        <v>5</v>
      </c>
      <c r="W53" s="598">
        <f>SUM(W$13,W$15,W$22,W$28,W$31,W$35,W40,W$41,W$42,W$44,W$50,W$52)</f>
        <v>0</v>
      </c>
      <c r="X53" s="598">
        <f>SUM(X$13,X$15,X$22,X$28,X$31,X$35,X40,X$41,X$42,X$44,X$50,X$52)</f>
        <v>0</v>
      </c>
      <c r="Y53" s="598">
        <f>SUM(Y$13,Y$15,Y$22,Y$28,Y$31,Y$35,Y40,Y$41,Y$42,Y$44,Y$50,Y$52)</f>
        <v>0</v>
      </c>
      <c r="Z53" s="598">
        <f>SUM(Z$13,Z$15,Z$22,Z$28,Z$31,Z$35,Z40,Z$41,Z$42,Z$44,Z$50,Z$52)</f>
        <v>8</v>
      </c>
      <c r="AA53" s="597">
        <f>SUM(AA$13,AA$15,AA$22,AA$28,AA$31,AA$35,AA40,AA$41,AA$42,AA$44,AA$50,AA$52)</f>
        <v>14</v>
      </c>
    </row>
    <row r="54" spans="1:28" ht="12.75" customHeight="1">
      <c r="A54" s="596" t="s">
        <v>360</v>
      </c>
      <c r="B54" s="377" t="s">
        <v>147</v>
      </c>
      <c r="C54" s="595" t="s">
        <v>276</v>
      </c>
      <c r="D54" s="592" t="s">
        <v>276</v>
      </c>
      <c r="E54" s="594">
        <f>SUM($C54,$D54)</f>
        <v>0</v>
      </c>
      <c r="F54" s="593"/>
      <c r="G54" s="578">
        <f>H54+I54</f>
        <v>0</v>
      </c>
      <c r="H54" s="592"/>
      <c r="I54" s="592"/>
      <c r="J54" s="591"/>
      <c r="K54" s="590"/>
      <c r="L54" s="589">
        <f>SUM(E54-G54)</f>
        <v>0</v>
      </c>
      <c r="M54" s="588" t="s">
        <v>276</v>
      </c>
      <c r="N54" s="587"/>
      <c r="O54" s="586"/>
      <c r="P54" s="585" t="s">
        <v>22</v>
      </c>
      <c r="Q54" s="583" t="s">
        <v>22</v>
      </c>
      <c r="R54" s="585" t="s">
        <v>22</v>
      </c>
      <c r="S54" s="584" t="s">
        <v>22</v>
      </c>
      <c r="T54" s="584" t="s">
        <v>22</v>
      </c>
      <c r="U54" s="584" t="s">
        <v>22</v>
      </c>
      <c r="V54" s="584" t="s">
        <v>22</v>
      </c>
      <c r="W54" s="584" t="s">
        <v>22</v>
      </c>
      <c r="X54" s="584" t="s">
        <v>22</v>
      </c>
      <c r="Y54" s="584" t="s">
        <v>22</v>
      </c>
      <c r="Z54" s="583" t="s">
        <v>22</v>
      </c>
      <c r="AA54" s="582" t="s">
        <v>22</v>
      </c>
      <c r="AB54" s="285" t="s">
        <v>276</v>
      </c>
    </row>
    <row r="55" spans="1:27" ht="12.75">
      <c r="A55" s="376" t="s">
        <v>359</v>
      </c>
      <c r="B55" s="375" t="s">
        <v>143</v>
      </c>
      <c r="C55" s="581" t="s">
        <v>276</v>
      </c>
      <c r="D55" s="577">
        <v>2</v>
      </c>
      <c r="E55" s="580">
        <f>SUM($C55,$D55)</f>
        <v>2</v>
      </c>
      <c r="F55" s="579"/>
      <c r="G55" s="578">
        <f>H55+I55</f>
        <v>2</v>
      </c>
      <c r="H55" s="577">
        <v>1</v>
      </c>
      <c r="I55" s="577">
        <v>1</v>
      </c>
      <c r="J55" s="576"/>
      <c r="K55" s="575">
        <v>2</v>
      </c>
      <c r="L55" s="574">
        <f>SUM(E55-G55)</f>
        <v>0</v>
      </c>
      <c r="M55" s="492" t="s">
        <v>276</v>
      </c>
      <c r="N55" s="491"/>
      <c r="O55" s="490"/>
      <c r="P55" s="573" t="s">
        <v>22</v>
      </c>
      <c r="Q55" s="571" t="s">
        <v>22</v>
      </c>
      <c r="R55" s="573" t="s">
        <v>22</v>
      </c>
      <c r="S55" s="572" t="s">
        <v>22</v>
      </c>
      <c r="T55" s="572" t="s">
        <v>22</v>
      </c>
      <c r="U55" s="572" t="s">
        <v>22</v>
      </c>
      <c r="V55" s="572" t="s">
        <v>22</v>
      </c>
      <c r="W55" s="572" t="s">
        <v>22</v>
      </c>
      <c r="X55" s="572" t="s">
        <v>22</v>
      </c>
      <c r="Y55" s="572" t="s">
        <v>22</v>
      </c>
      <c r="Z55" s="571" t="s">
        <v>22</v>
      </c>
      <c r="AA55" s="570" t="s">
        <v>22</v>
      </c>
    </row>
    <row r="56" spans="1:27" ht="12.75">
      <c r="A56" s="376" t="s">
        <v>358</v>
      </c>
      <c r="B56" s="375" t="s">
        <v>137</v>
      </c>
      <c r="C56" s="581"/>
      <c r="D56" s="577"/>
      <c r="E56" s="580">
        <f>SUM($C56,$D56)</f>
        <v>0</v>
      </c>
      <c r="F56" s="579"/>
      <c r="G56" s="578">
        <f>H56+I56</f>
        <v>0</v>
      </c>
      <c r="H56" s="577"/>
      <c r="I56" s="577"/>
      <c r="J56" s="576"/>
      <c r="K56" s="575"/>
      <c r="L56" s="574">
        <f>SUM(E56-G56)</f>
        <v>0</v>
      </c>
      <c r="M56" s="492" t="s">
        <v>276</v>
      </c>
      <c r="N56" s="491"/>
      <c r="O56" s="490"/>
      <c r="P56" s="573" t="s">
        <v>22</v>
      </c>
      <c r="Q56" s="571" t="s">
        <v>22</v>
      </c>
      <c r="R56" s="573" t="s">
        <v>22</v>
      </c>
      <c r="S56" s="572" t="s">
        <v>22</v>
      </c>
      <c r="T56" s="572" t="s">
        <v>22</v>
      </c>
      <c r="U56" s="572" t="s">
        <v>22</v>
      </c>
      <c r="V56" s="572" t="s">
        <v>22</v>
      </c>
      <c r="W56" s="572" t="s">
        <v>22</v>
      </c>
      <c r="X56" s="572" t="s">
        <v>22</v>
      </c>
      <c r="Y56" s="572" t="s">
        <v>22</v>
      </c>
      <c r="Z56" s="571" t="s">
        <v>22</v>
      </c>
      <c r="AA56" s="570" t="s">
        <v>22</v>
      </c>
    </row>
    <row r="57" spans="1:27" ht="12.75">
      <c r="A57" s="376" t="s">
        <v>357</v>
      </c>
      <c r="B57" s="375" t="s">
        <v>135</v>
      </c>
      <c r="C57" s="581">
        <v>1</v>
      </c>
      <c r="D57" s="577">
        <v>13</v>
      </c>
      <c r="E57" s="580">
        <f>SUM($C57,$D57)</f>
        <v>14</v>
      </c>
      <c r="F57" s="579"/>
      <c r="G57" s="578">
        <f>H57+I57</f>
        <v>14</v>
      </c>
      <c r="H57" s="577">
        <v>13</v>
      </c>
      <c r="I57" s="577">
        <v>1</v>
      </c>
      <c r="J57" s="576"/>
      <c r="K57" s="575">
        <v>14</v>
      </c>
      <c r="L57" s="574">
        <f>SUM(E57-G57)</f>
        <v>0</v>
      </c>
      <c r="M57" s="492">
        <v>2</v>
      </c>
      <c r="N57" s="491"/>
      <c r="O57" s="490"/>
      <c r="P57" s="573" t="s">
        <v>22</v>
      </c>
      <c r="Q57" s="571" t="s">
        <v>22</v>
      </c>
      <c r="R57" s="573" t="s">
        <v>22</v>
      </c>
      <c r="S57" s="572" t="s">
        <v>22</v>
      </c>
      <c r="T57" s="572" t="s">
        <v>22</v>
      </c>
      <c r="U57" s="572" t="s">
        <v>22</v>
      </c>
      <c r="V57" s="572" t="s">
        <v>22</v>
      </c>
      <c r="W57" s="572" t="s">
        <v>22</v>
      </c>
      <c r="X57" s="572" t="s">
        <v>22</v>
      </c>
      <c r="Y57" s="572" t="s">
        <v>22</v>
      </c>
      <c r="Z57" s="571" t="s">
        <v>22</v>
      </c>
      <c r="AA57" s="570" t="s">
        <v>22</v>
      </c>
    </row>
    <row r="58" spans="1:27" ht="12.75">
      <c r="A58" s="376" t="s">
        <v>207</v>
      </c>
      <c r="B58" s="375" t="s">
        <v>356</v>
      </c>
      <c r="C58" s="581">
        <v>3</v>
      </c>
      <c r="D58" s="577">
        <v>62</v>
      </c>
      <c r="E58" s="580">
        <f>SUM($C58,$D58)</f>
        <v>65</v>
      </c>
      <c r="F58" s="579"/>
      <c r="G58" s="578">
        <f>H58+I58</f>
        <v>63</v>
      </c>
      <c r="H58" s="577">
        <v>61</v>
      </c>
      <c r="I58" s="577">
        <v>2</v>
      </c>
      <c r="J58" s="576"/>
      <c r="K58" s="575">
        <v>62</v>
      </c>
      <c r="L58" s="574">
        <f>SUM(E58-G58)</f>
        <v>2</v>
      </c>
      <c r="M58" s="492">
        <v>5</v>
      </c>
      <c r="N58" s="491"/>
      <c r="O58" s="490"/>
      <c r="P58" s="573" t="s">
        <v>22</v>
      </c>
      <c r="Q58" s="571" t="s">
        <v>22</v>
      </c>
      <c r="R58" s="573" t="s">
        <v>22</v>
      </c>
      <c r="S58" s="572" t="s">
        <v>22</v>
      </c>
      <c r="T58" s="572" t="s">
        <v>22</v>
      </c>
      <c r="U58" s="572" t="s">
        <v>22</v>
      </c>
      <c r="V58" s="572" t="s">
        <v>22</v>
      </c>
      <c r="W58" s="572" t="s">
        <v>22</v>
      </c>
      <c r="X58" s="572" t="s">
        <v>22</v>
      </c>
      <c r="Y58" s="572" t="s">
        <v>22</v>
      </c>
      <c r="Z58" s="571" t="s">
        <v>22</v>
      </c>
      <c r="AA58" s="570" t="s">
        <v>22</v>
      </c>
    </row>
    <row r="59" spans="1:28" ht="13.5" thickBot="1">
      <c r="A59" s="569" t="s">
        <v>355</v>
      </c>
      <c r="B59" s="568" t="s">
        <v>133</v>
      </c>
      <c r="C59" s="567">
        <v>20</v>
      </c>
      <c r="D59" s="563">
        <v>166</v>
      </c>
      <c r="E59" s="566">
        <f>SUM($C59,$D59)</f>
        <v>186</v>
      </c>
      <c r="F59" s="565"/>
      <c r="G59" s="564">
        <f>H59+I59</f>
        <v>186</v>
      </c>
      <c r="H59" s="563">
        <v>154</v>
      </c>
      <c r="I59" s="563">
        <v>32</v>
      </c>
      <c r="J59" s="562"/>
      <c r="K59" s="561">
        <v>186</v>
      </c>
      <c r="L59" s="560">
        <f>SUM(E59-G59)</f>
        <v>0</v>
      </c>
      <c r="M59" s="559">
        <v>14</v>
      </c>
      <c r="N59" s="558"/>
      <c r="O59" s="557"/>
      <c r="P59" s="556" t="s">
        <v>22</v>
      </c>
      <c r="Q59" s="554" t="s">
        <v>22</v>
      </c>
      <c r="R59" s="556" t="s">
        <v>22</v>
      </c>
      <c r="S59" s="555" t="s">
        <v>22</v>
      </c>
      <c r="T59" s="555" t="s">
        <v>22</v>
      </c>
      <c r="U59" s="555" t="s">
        <v>22</v>
      </c>
      <c r="V59" s="555" t="s">
        <v>22</v>
      </c>
      <c r="W59" s="555" t="s">
        <v>22</v>
      </c>
      <c r="X59" s="555" t="s">
        <v>22</v>
      </c>
      <c r="Y59" s="555" t="s">
        <v>22</v>
      </c>
      <c r="Z59" s="554" t="s">
        <v>22</v>
      </c>
      <c r="AA59" s="553" t="s">
        <v>22</v>
      </c>
      <c r="AB59" s="285" t="s">
        <v>276</v>
      </c>
    </row>
    <row r="60" spans="1:27" ht="12.75">
      <c r="A60" s="452"/>
      <c r="B60" s="452"/>
      <c r="C60" s="284"/>
      <c r="D60" s="284"/>
      <c r="E60" s="284" t="s">
        <v>354</v>
      </c>
      <c r="F60" s="284"/>
      <c r="G60" s="284" t="s">
        <v>353</v>
      </c>
      <c r="H60" s="284"/>
      <c r="I60" s="284" t="s">
        <v>276</v>
      </c>
      <c r="J60" s="284"/>
      <c r="K60" s="284"/>
      <c r="L60" s="284" t="s">
        <v>352</v>
      </c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</row>
    <row r="61" spans="1:27" ht="12.75">
      <c r="A61" s="330" t="s">
        <v>351</v>
      </c>
      <c r="B61" s="552" t="s">
        <v>350</v>
      </c>
      <c r="C61" s="551">
        <v>0</v>
      </c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</row>
    <row r="62" spans="1:27" ht="12.75">
      <c r="A62" s="452"/>
      <c r="B62" s="452"/>
      <c r="C62" s="284"/>
      <c r="D62" s="284"/>
      <c r="E62" s="486"/>
      <c r="F62" s="486"/>
      <c r="G62" s="486"/>
      <c r="H62" s="486"/>
      <c r="I62" s="486"/>
      <c r="J62" s="486"/>
      <c r="K62" s="486"/>
      <c r="L62" s="486"/>
      <c r="M62" s="486"/>
      <c r="N62" s="486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</row>
    <row r="63" spans="1:27" ht="12.75" customHeight="1">
      <c r="A63" s="550" t="s">
        <v>349</v>
      </c>
      <c r="B63" s="452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Y63" s="284"/>
      <c r="Z63" s="284"/>
      <c r="AA63" s="284"/>
    </row>
    <row r="64" spans="1:27" ht="12.75">
      <c r="A64" s="550"/>
      <c r="B64" s="452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</row>
    <row r="65" spans="1:27" ht="12.75">
      <c r="A65" s="549"/>
      <c r="B65" s="330" t="s">
        <v>158</v>
      </c>
      <c r="C65" s="548" t="s">
        <v>177</v>
      </c>
      <c r="D65" s="284"/>
      <c r="E65" s="486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</row>
    <row r="66" spans="1:27" ht="12.75">
      <c r="A66" s="330" t="s">
        <v>348</v>
      </c>
      <c r="B66" s="330">
        <v>3100</v>
      </c>
      <c r="C66" s="491">
        <v>212</v>
      </c>
      <c r="D66" s="284"/>
      <c r="E66" s="486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</row>
    <row r="67" spans="1:27" ht="12.75">
      <c r="A67" s="330" t="s">
        <v>346</v>
      </c>
      <c r="B67" s="330">
        <v>3110</v>
      </c>
      <c r="C67" s="491">
        <v>52</v>
      </c>
      <c r="D67" s="284"/>
      <c r="E67" s="486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</row>
    <row r="68" spans="1:27" ht="12.75">
      <c r="A68" s="336" t="s">
        <v>347</v>
      </c>
      <c r="B68" s="330">
        <v>3200</v>
      </c>
      <c r="C68" s="491">
        <v>31</v>
      </c>
      <c r="D68" s="284"/>
      <c r="E68" s="486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</row>
    <row r="69" spans="1:27" ht="12.75">
      <c r="A69" s="330" t="s">
        <v>346</v>
      </c>
      <c r="B69" s="330">
        <v>3210</v>
      </c>
      <c r="C69" s="491">
        <v>15</v>
      </c>
      <c r="D69" s="284"/>
      <c r="E69" s="486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</row>
    <row r="70" spans="1:27" ht="12.75">
      <c r="A70" s="330" t="s">
        <v>345</v>
      </c>
      <c r="B70" s="330">
        <v>3300</v>
      </c>
      <c r="C70" s="491">
        <v>4</v>
      </c>
      <c r="D70" s="284"/>
      <c r="E70" s="486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</row>
    <row r="71" spans="1:27" ht="12.75">
      <c r="A71" s="330" t="s">
        <v>344</v>
      </c>
      <c r="B71" s="330">
        <v>3320</v>
      </c>
      <c r="C71" s="491">
        <v>0</v>
      </c>
      <c r="D71" s="284"/>
      <c r="E71" s="486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</row>
    <row r="72" spans="1:27" ht="12.75">
      <c r="A72" s="330" t="s">
        <v>343</v>
      </c>
      <c r="B72" s="330">
        <v>3350</v>
      </c>
      <c r="C72" s="491">
        <v>0</v>
      </c>
      <c r="D72" s="284"/>
      <c r="E72" s="486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</row>
    <row r="73" spans="1:27" ht="12.75">
      <c r="A73" s="336" t="s">
        <v>342</v>
      </c>
      <c r="B73" s="330">
        <v>3400</v>
      </c>
      <c r="C73" s="491">
        <v>1</v>
      </c>
      <c r="D73" s="284"/>
      <c r="E73" s="486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</row>
    <row r="74" spans="1:27" ht="12.75">
      <c r="A74" s="330" t="s">
        <v>341</v>
      </c>
      <c r="B74" s="330">
        <v>3600</v>
      </c>
      <c r="C74" s="491">
        <v>2</v>
      </c>
      <c r="D74" s="284"/>
      <c r="E74" s="486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</row>
    <row r="75" spans="1:27" ht="12.75">
      <c r="A75" s="330" t="s">
        <v>340</v>
      </c>
      <c r="B75" s="330">
        <v>3800</v>
      </c>
      <c r="C75" s="491">
        <v>18</v>
      </c>
      <c r="D75" s="284"/>
      <c r="E75" s="486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</row>
    <row r="76" spans="1:27" ht="12.75">
      <c r="A76" s="356"/>
      <c r="B76" s="356"/>
      <c r="C76" s="547"/>
      <c r="D76" s="284"/>
      <c r="E76" s="486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</row>
    <row r="77" spans="1:27" ht="12.75">
      <c r="A77" s="537" t="s">
        <v>270</v>
      </c>
      <c r="B77" s="452"/>
      <c r="C77" s="486"/>
      <c r="D77" s="284"/>
      <c r="E77" s="486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</row>
    <row r="78" spans="1:27" ht="12.75">
      <c r="A78" s="537"/>
      <c r="B78" s="452"/>
      <c r="C78" s="486"/>
      <c r="D78" s="284"/>
      <c r="E78" s="486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</row>
    <row r="79" spans="1:27" ht="12.75">
      <c r="A79" s="330"/>
      <c r="B79" s="330" t="s">
        <v>158</v>
      </c>
      <c r="C79" s="334" t="s">
        <v>177</v>
      </c>
      <c r="D79" s="284"/>
      <c r="E79" s="486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</row>
    <row r="80" spans="1:27" ht="27" customHeight="1">
      <c r="A80" s="546" t="s">
        <v>339</v>
      </c>
      <c r="B80" s="330" t="s">
        <v>276</v>
      </c>
      <c r="C80" s="545"/>
      <c r="D80" s="284"/>
      <c r="E80" s="486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</row>
    <row r="81" spans="1:27" ht="12.75">
      <c r="A81" s="330" t="s">
        <v>338</v>
      </c>
      <c r="B81" s="330">
        <v>4100</v>
      </c>
      <c r="C81" s="544">
        <v>1</v>
      </c>
      <c r="D81" s="284"/>
      <c r="E81" s="486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</row>
    <row r="82" spans="1:27" ht="12.75">
      <c r="A82" s="330" t="s">
        <v>337</v>
      </c>
      <c r="B82" s="330">
        <v>4200</v>
      </c>
      <c r="C82" s="544">
        <v>0</v>
      </c>
      <c r="D82" s="284"/>
      <c r="E82" s="486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</row>
    <row r="83" spans="1:27" ht="12.75">
      <c r="A83" s="330" t="s">
        <v>336</v>
      </c>
      <c r="B83" s="330">
        <v>4300</v>
      </c>
      <c r="C83" s="544">
        <v>1</v>
      </c>
      <c r="D83" s="284"/>
      <c r="E83" s="486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</row>
    <row r="84" spans="1:27" ht="12.75">
      <c r="A84" s="330" t="s">
        <v>335</v>
      </c>
      <c r="B84" s="330">
        <v>4400</v>
      </c>
      <c r="C84" s="544">
        <v>0</v>
      </c>
      <c r="D84" s="284"/>
      <c r="E84" s="486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</row>
    <row r="85" spans="1:27" ht="13.5" customHeight="1">
      <c r="A85" s="543" t="s">
        <v>334</v>
      </c>
      <c r="B85" s="542">
        <v>4500</v>
      </c>
      <c r="C85" s="541">
        <v>16</v>
      </c>
      <c r="D85" s="284"/>
      <c r="E85" s="486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</row>
    <row r="86" spans="1:27" ht="12.75">
      <c r="A86" s="540"/>
      <c r="B86" s="539"/>
      <c r="C86" s="538"/>
      <c r="D86" s="284"/>
      <c r="E86" s="486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</row>
    <row r="87" spans="1:27" ht="12.75">
      <c r="A87" s="452"/>
      <c r="B87" s="452"/>
      <c r="C87" s="284"/>
      <c r="D87" s="284"/>
      <c r="E87" s="486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</row>
    <row r="88" spans="1:27" ht="12.75">
      <c r="A88" s="537" t="s">
        <v>333</v>
      </c>
      <c r="B88" s="452"/>
      <c r="C88" s="284"/>
      <c r="D88" s="284"/>
      <c r="E88" s="486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</row>
    <row r="89" spans="1:27" ht="12.75">
      <c r="A89" s="537"/>
      <c r="B89" s="452"/>
      <c r="C89" s="284"/>
      <c r="D89" s="284"/>
      <c r="E89" s="486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</row>
    <row r="90" spans="1:27" ht="13.5" customHeight="1">
      <c r="A90" s="330" t="s">
        <v>332</v>
      </c>
      <c r="B90" s="535"/>
      <c r="C90" s="330" t="s">
        <v>331</v>
      </c>
      <c r="D90" s="284"/>
      <c r="E90" s="486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</row>
    <row r="91" spans="1:27" ht="13.5" customHeight="1">
      <c r="A91" s="330" t="s">
        <v>330</v>
      </c>
      <c r="B91" s="535"/>
      <c r="C91" s="491">
        <v>0</v>
      </c>
      <c r="D91" s="284"/>
      <c r="E91" s="486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</row>
    <row r="92" spans="1:27" ht="13.5" customHeight="1">
      <c r="A92" s="536" t="s">
        <v>329</v>
      </c>
      <c r="B92" s="535"/>
      <c r="C92" s="491">
        <v>0</v>
      </c>
      <c r="D92" s="284"/>
      <c r="E92" s="486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</row>
    <row r="93" spans="1:27" ht="15" customHeight="1">
      <c r="A93" s="536" t="s">
        <v>328</v>
      </c>
      <c r="B93" s="535"/>
      <c r="C93" s="491">
        <v>1</v>
      </c>
      <c r="D93" s="284"/>
      <c r="E93" s="486"/>
      <c r="F93" s="284"/>
      <c r="G93" s="284"/>
      <c r="H93" s="284"/>
      <c r="J93" s="240"/>
      <c r="K93" s="240"/>
      <c r="L93" s="240"/>
      <c r="M93" s="253" t="s">
        <v>83</v>
      </c>
      <c r="N93" s="253"/>
      <c r="O93" s="253"/>
      <c r="P93" s="253"/>
      <c r="Q93" s="253"/>
      <c r="R93" s="253"/>
      <c r="S93" s="253"/>
      <c r="T93" s="253"/>
      <c r="U93" s="284"/>
      <c r="V93" s="284"/>
      <c r="W93" s="284"/>
      <c r="X93" s="284"/>
      <c r="Y93" s="284"/>
      <c r="Z93" s="284"/>
      <c r="AA93" s="284"/>
    </row>
    <row r="94" spans="1:27" ht="13.5" customHeight="1">
      <c r="A94" s="536" t="s">
        <v>327</v>
      </c>
      <c r="B94" s="535"/>
      <c r="C94" s="491">
        <v>10</v>
      </c>
      <c r="D94" s="284"/>
      <c r="E94" s="486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</row>
    <row r="95" spans="1:27" ht="12.7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</row>
    <row r="96" spans="1:27" ht="18" customHeight="1">
      <c r="A96" s="290" t="s">
        <v>326</v>
      </c>
      <c r="B96" s="290" t="s">
        <v>325</v>
      </c>
      <c r="C96" s="289" t="s">
        <v>324</v>
      </c>
      <c r="D96" s="289"/>
      <c r="E96" s="288"/>
      <c r="F96" s="288"/>
      <c r="G96" s="288"/>
      <c r="H96" s="293" t="s">
        <v>323</v>
      </c>
      <c r="I96" s="292"/>
      <c r="J96" s="292"/>
      <c r="K96" s="292"/>
      <c r="L96" s="292" t="s">
        <v>322</v>
      </c>
      <c r="M96" s="286"/>
      <c r="N96" s="286"/>
      <c r="O96" s="286"/>
      <c r="P96" s="286"/>
      <c r="Q96" s="286"/>
      <c r="R96" s="534"/>
      <c r="S96" s="534"/>
      <c r="T96" s="534"/>
      <c r="U96" s="534"/>
      <c r="V96" s="286"/>
      <c r="W96" s="286"/>
      <c r="X96" s="286"/>
      <c r="Y96" s="286"/>
      <c r="Z96" s="286"/>
      <c r="AA96" s="286"/>
    </row>
    <row r="97" spans="1:27" ht="18" customHeight="1">
      <c r="A97" s="291"/>
      <c r="B97" s="290"/>
      <c r="C97" s="289"/>
      <c r="D97" s="289"/>
      <c r="E97" s="288"/>
      <c r="F97" s="288"/>
      <c r="G97" s="288"/>
      <c r="H97" s="287"/>
      <c r="I97" s="287"/>
      <c r="J97" s="287"/>
      <c r="K97" s="287"/>
      <c r="L97" s="287"/>
      <c r="M97" s="286"/>
      <c r="N97" s="286"/>
      <c r="O97" s="286"/>
      <c r="P97" s="286"/>
      <c r="Q97" s="286"/>
      <c r="R97" s="533"/>
      <c r="S97" s="533"/>
      <c r="T97" s="533"/>
      <c r="U97" s="533"/>
      <c r="V97" s="286"/>
      <c r="W97" s="286"/>
      <c r="X97" s="286"/>
      <c r="Y97" s="286"/>
      <c r="Z97" s="286"/>
      <c r="AA97" s="286"/>
    </row>
    <row r="98" spans="1:13" ht="12.75">
      <c r="A98" s="66" t="s">
        <v>321</v>
      </c>
      <c r="B98" s="66" t="s">
        <v>320</v>
      </c>
      <c r="C98" s="285" t="s">
        <v>92</v>
      </c>
      <c r="H98" s="66" t="s">
        <v>319</v>
      </c>
      <c r="M98" s="285" t="s">
        <v>318</v>
      </c>
    </row>
  </sheetData>
  <sheetProtection/>
  <mergeCells count="39">
    <mergeCell ref="A1:I1"/>
    <mergeCell ref="C2:O2"/>
    <mergeCell ref="P3:P11"/>
    <mergeCell ref="C3:C11"/>
    <mergeCell ref="D3:D11"/>
    <mergeCell ref="F4:F11"/>
    <mergeCell ref="B2:B11"/>
    <mergeCell ref="E3:E11"/>
    <mergeCell ref="K5:K11"/>
    <mergeCell ref="Y4:Y11"/>
    <mergeCell ref="A2:A11"/>
    <mergeCell ref="R4:R11"/>
    <mergeCell ref="R3:Z3"/>
    <mergeCell ref="O4:O11"/>
    <mergeCell ref="S5:S11"/>
    <mergeCell ref="T5:T11"/>
    <mergeCell ref="G4:G11"/>
    <mergeCell ref="H5:H11"/>
    <mergeCell ref="N3:N11"/>
    <mergeCell ref="Q4:Q11"/>
    <mergeCell ref="A85:A86"/>
    <mergeCell ref="B85:B86"/>
    <mergeCell ref="C85:C86"/>
    <mergeCell ref="L3:L11"/>
    <mergeCell ref="M3:M11"/>
    <mergeCell ref="I5:I11"/>
    <mergeCell ref="G3:K3"/>
    <mergeCell ref="H4:K4"/>
    <mergeCell ref="J6:J11"/>
    <mergeCell ref="M93:T93"/>
    <mergeCell ref="M1:P1"/>
    <mergeCell ref="P2:AA2"/>
    <mergeCell ref="AA3:AA11"/>
    <mergeCell ref="W4:W11"/>
    <mergeCell ref="Z4:Z11"/>
    <mergeCell ref="U6:U11"/>
    <mergeCell ref="X4:X11"/>
    <mergeCell ref="T4:U4"/>
    <mergeCell ref="V4:V11"/>
  </mergeCells>
  <conditionalFormatting sqref="C66 C68">
    <cfRule type="cellIs" priority="1" dxfId="0" operator="lessThan" stopIfTrue="1">
      <formula>$C67</formula>
    </cfRule>
  </conditionalFormatting>
  <dataValidations count="8">
    <dataValidation type="custom" allowBlank="1" showInputMessage="1" showErrorMessage="1" errorTitle="Грешка" error="Главата не е по-голямо или равно на В това число!" sqref="E30:F30">
      <formula1>E$28&gt;=E$29+E$30</formula1>
    </dataValidation>
    <dataValidation allowBlank="1" showInputMessage="1" showErrorMessage="1" errorTitle="Грешка" error="Главата не е по-голямо или равно на В това число!" sqref="M21:P21 S21:T21 W21 Y21 M27:P27 S27:T27 W27 Y27 P30 P14 S30:T30 S14:T14 V14:Y14 P34 T34 W34:Y34 V30:Y30 M42:AA43"/>
    <dataValidation type="custom" allowBlank="1" showInputMessage="1" showErrorMessage="1" errorTitle="Грешка" error="Главата не е по-голямо или равно на В това число!" sqref="V51:Y51 E51:F51 M51:P51 S51:T51">
      <formula1>V$50&gt;=V$51</formula1>
    </dataValidation>
    <dataValidation type="custom" allowBlank="1" showInputMessage="1" showErrorMessage="1" errorTitle="Грешка" error="Главата не е по-голямо или равно на В това число!" sqref="E42:F43">
      <formula1>E$41&gt;=#REF!</formula1>
    </dataValidation>
    <dataValidation type="custom" allowBlank="1" showInputMessage="1" showErrorMessage="1" errorTitle="Грешка" error="Главата не е по-голямо или равно на В това число!" sqref="E34:F34">
      <formula1>E$31&gt;=E$32+E$33+E$34</formula1>
    </dataValidation>
    <dataValidation type="custom" allowBlank="1" showInputMessage="1" showErrorMessage="1" errorTitle="Грешка" error="Главата не е по-голямо или равно на В това число!" sqref="E27:F27">
      <formula1>E$22&gt;=E$23+E$24+E$25+E$26+E$27</formula1>
    </dataValidation>
    <dataValidation type="custom" allowBlank="1" showInputMessage="1" showErrorMessage="1" errorTitle="Грешка" error="Главата не е по-голямо или равно на В това число!" sqref="E21:F21">
      <formula1>E$15&gt;=E$16+E$17+E$18+E$19+E$21</formula1>
    </dataValidation>
    <dataValidation type="custom" allowBlank="1" showInputMessage="1" showErrorMessage="1" errorTitle="Грешка" error="Главата не е по-голямо или равно на В това число!" sqref="M14:O14 E14:F14">
      <formula1>M$13&gt;=M$14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71" r:id="rId1"/>
  <rowBreaks count="1" manualBreakCount="1">
    <brk id="59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44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22.7109375" style="0" customWidth="1"/>
    <col min="2" max="2" width="5.140625" style="0" customWidth="1"/>
    <col min="3" max="3" width="6.140625" style="0" customWidth="1"/>
    <col min="4" max="4" width="8.57421875" style="0" customWidth="1"/>
    <col min="5" max="6" width="4.7109375" style="0" customWidth="1"/>
    <col min="7" max="7" width="7.140625" style="0" customWidth="1"/>
    <col min="8" max="8" width="6.57421875" style="0" customWidth="1"/>
    <col min="9" max="9" width="6.28125" style="0" customWidth="1"/>
    <col min="10" max="10" width="8.28125" style="0" customWidth="1"/>
    <col min="11" max="12" width="5.28125" style="0" customWidth="1"/>
    <col min="13" max="13" width="5.00390625" style="0" customWidth="1"/>
    <col min="14" max="14" width="6.140625" style="0" customWidth="1"/>
    <col min="15" max="15" width="5.28125" style="0" customWidth="1"/>
    <col min="16" max="16" width="6.8515625" style="0" customWidth="1"/>
    <col min="17" max="17" width="6.00390625" style="0" customWidth="1"/>
    <col min="18" max="18" width="5.57421875" style="0" customWidth="1"/>
    <col min="19" max="19" width="9.00390625" style="0" customWidth="1"/>
    <col min="20" max="20" width="7.00390625" style="0" customWidth="1"/>
    <col min="21" max="21" width="5.140625" style="0" customWidth="1"/>
    <col min="22" max="22" width="4.57421875" style="0" customWidth="1"/>
    <col min="23" max="23" width="3.7109375" style="0" customWidth="1"/>
    <col min="24" max="24" width="6.421875" style="0" customWidth="1"/>
  </cols>
  <sheetData>
    <row r="1" ht="12.75" customHeight="1"/>
    <row r="2" spans="1:24" ht="15.75">
      <c r="A2" s="457" t="s">
        <v>506</v>
      </c>
      <c r="B2" s="457"/>
      <c r="C2" s="457"/>
      <c r="D2" s="457"/>
      <c r="E2" s="457"/>
      <c r="F2" s="457"/>
      <c r="G2" s="457"/>
      <c r="H2" s="457"/>
      <c r="I2" s="457"/>
      <c r="J2" s="746" t="s">
        <v>463</v>
      </c>
      <c r="K2" s="455" t="s">
        <v>316</v>
      </c>
      <c r="L2" s="745">
        <v>12</v>
      </c>
      <c r="M2" s="453" t="s">
        <v>462</v>
      </c>
      <c r="N2" s="453"/>
      <c r="O2" s="453"/>
      <c r="P2" s="453"/>
      <c r="Q2" s="451"/>
      <c r="R2" s="451"/>
      <c r="S2" s="451"/>
      <c r="T2" s="451"/>
      <c r="U2" s="451"/>
      <c r="V2" s="451"/>
      <c r="W2" s="451"/>
      <c r="X2" s="451"/>
    </row>
    <row r="3" spans="1:24" ht="13.5" thickBo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</row>
    <row r="4" spans="1:24" ht="12.75">
      <c r="A4" s="521" t="s">
        <v>505</v>
      </c>
      <c r="B4" s="744" t="s">
        <v>122</v>
      </c>
      <c r="C4" s="527" t="s">
        <v>314</v>
      </c>
      <c r="D4" s="743" t="s">
        <v>313</v>
      </c>
      <c r="E4" s="742" t="s">
        <v>246</v>
      </c>
      <c r="F4" s="742"/>
      <c r="G4" s="525" t="s">
        <v>504</v>
      </c>
      <c r="H4" s="521" t="s">
        <v>503</v>
      </c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19"/>
      <c r="T4" s="741" t="s">
        <v>310</v>
      </c>
      <c r="U4" s="521" t="s">
        <v>502</v>
      </c>
      <c r="V4" s="520"/>
      <c r="W4" s="520"/>
      <c r="X4" s="519"/>
    </row>
    <row r="5" spans="1:24" ht="12.75">
      <c r="A5" s="738"/>
      <c r="B5" s="737"/>
      <c r="C5" s="507"/>
      <c r="D5" s="736"/>
      <c r="E5" s="506" t="s">
        <v>501</v>
      </c>
      <c r="F5" s="506" t="s">
        <v>500</v>
      </c>
      <c r="G5" s="511"/>
      <c r="H5" s="735" t="s">
        <v>499</v>
      </c>
      <c r="I5" s="518" t="s">
        <v>246</v>
      </c>
      <c r="J5" s="518"/>
      <c r="K5" s="518"/>
      <c r="L5" s="518"/>
      <c r="M5" s="518"/>
      <c r="N5" s="518"/>
      <c r="O5" s="518"/>
      <c r="P5" s="518"/>
      <c r="Q5" s="518"/>
      <c r="R5" s="518"/>
      <c r="S5" s="517"/>
      <c r="T5" s="734"/>
      <c r="U5" s="738"/>
      <c r="V5" s="740"/>
      <c r="W5" s="740"/>
      <c r="X5" s="739"/>
    </row>
    <row r="6" spans="1:24" ht="37.5" customHeight="1">
      <c r="A6" s="738"/>
      <c r="B6" s="737"/>
      <c r="C6" s="507"/>
      <c r="D6" s="736"/>
      <c r="E6" s="506"/>
      <c r="F6" s="506"/>
      <c r="G6" s="511"/>
      <c r="H6" s="735"/>
      <c r="I6" s="506" t="s">
        <v>498</v>
      </c>
      <c r="J6" s="518" t="s">
        <v>497</v>
      </c>
      <c r="K6" s="518"/>
      <c r="L6" s="518"/>
      <c r="M6" s="518"/>
      <c r="N6" s="518"/>
      <c r="O6" s="518"/>
      <c r="P6" s="506" t="s">
        <v>496</v>
      </c>
      <c r="Q6" s="518" t="s">
        <v>495</v>
      </c>
      <c r="R6" s="518"/>
      <c r="S6" s="505" t="s">
        <v>494</v>
      </c>
      <c r="T6" s="734"/>
      <c r="U6" s="507" t="s">
        <v>493</v>
      </c>
      <c r="V6" s="506" t="s">
        <v>302</v>
      </c>
      <c r="W6" s="506" t="s">
        <v>492</v>
      </c>
      <c r="X6" s="505" t="s">
        <v>491</v>
      </c>
    </row>
    <row r="7" spans="1:24" ht="12.75">
      <c r="A7" s="738"/>
      <c r="B7" s="737"/>
      <c r="C7" s="507"/>
      <c r="D7" s="736"/>
      <c r="E7" s="506"/>
      <c r="F7" s="506"/>
      <c r="G7" s="511"/>
      <c r="H7" s="735"/>
      <c r="I7" s="506"/>
      <c r="J7" s="506" t="s">
        <v>490</v>
      </c>
      <c r="K7" s="506" t="s">
        <v>489</v>
      </c>
      <c r="L7" s="506" t="s">
        <v>488</v>
      </c>
      <c r="M7" s="506" t="s">
        <v>487</v>
      </c>
      <c r="N7" s="506" t="s">
        <v>486</v>
      </c>
      <c r="O7" s="506" t="s">
        <v>485</v>
      </c>
      <c r="P7" s="506"/>
      <c r="Q7" s="506" t="s">
        <v>484</v>
      </c>
      <c r="R7" s="506" t="s">
        <v>483</v>
      </c>
      <c r="S7" s="505"/>
      <c r="T7" s="734"/>
      <c r="U7" s="507"/>
      <c r="V7" s="506"/>
      <c r="W7" s="506"/>
      <c r="X7" s="505"/>
    </row>
    <row r="8" spans="1:24" ht="12.75">
      <c r="A8" s="738"/>
      <c r="B8" s="737"/>
      <c r="C8" s="507"/>
      <c r="D8" s="736"/>
      <c r="E8" s="506"/>
      <c r="F8" s="506"/>
      <c r="G8" s="511"/>
      <c r="H8" s="735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5"/>
      <c r="T8" s="734"/>
      <c r="U8" s="507"/>
      <c r="V8" s="506"/>
      <c r="W8" s="506"/>
      <c r="X8" s="505"/>
    </row>
    <row r="9" spans="1:24" ht="45" customHeight="1">
      <c r="A9" s="738"/>
      <c r="B9" s="737"/>
      <c r="C9" s="507"/>
      <c r="D9" s="736"/>
      <c r="E9" s="506"/>
      <c r="F9" s="506"/>
      <c r="G9" s="511"/>
      <c r="H9" s="735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5"/>
      <c r="T9" s="734"/>
      <c r="U9" s="507"/>
      <c r="V9" s="506"/>
      <c r="W9" s="506"/>
      <c r="X9" s="505"/>
    </row>
    <row r="10" spans="1:24" ht="12.75">
      <c r="A10" s="738"/>
      <c r="B10" s="737"/>
      <c r="C10" s="507"/>
      <c r="D10" s="736"/>
      <c r="E10" s="506"/>
      <c r="F10" s="506"/>
      <c r="G10" s="511"/>
      <c r="H10" s="735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5"/>
      <c r="T10" s="734"/>
      <c r="U10" s="507"/>
      <c r="V10" s="506"/>
      <c r="W10" s="506"/>
      <c r="X10" s="505"/>
    </row>
    <row r="11" spans="1:24" ht="12.75">
      <c r="A11" s="738"/>
      <c r="B11" s="737"/>
      <c r="C11" s="507"/>
      <c r="D11" s="736"/>
      <c r="E11" s="506"/>
      <c r="F11" s="506"/>
      <c r="G11" s="511"/>
      <c r="H11" s="735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5"/>
      <c r="T11" s="734"/>
      <c r="U11" s="507"/>
      <c r="V11" s="506"/>
      <c r="W11" s="506"/>
      <c r="X11" s="505"/>
    </row>
    <row r="12" spans="1:24" ht="12.75">
      <c r="A12" s="738"/>
      <c r="B12" s="737"/>
      <c r="C12" s="507"/>
      <c r="D12" s="736"/>
      <c r="E12" s="506"/>
      <c r="F12" s="506"/>
      <c r="G12" s="511"/>
      <c r="H12" s="735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5"/>
      <c r="T12" s="734"/>
      <c r="U12" s="507"/>
      <c r="V12" s="506"/>
      <c r="W12" s="506"/>
      <c r="X12" s="505"/>
    </row>
    <row r="13" spans="1:24" ht="12.75">
      <c r="A13" s="732" t="s">
        <v>81</v>
      </c>
      <c r="B13" s="731" t="s">
        <v>82</v>
      </c>
      <c r="C13" s="732">
        <v>1</v>
      </c>
      <c r="D13" s="464">
        <v>2</v>
      </c>
      <c r="E13" s="464">
        <v>3</v>
      </c>
      <c r="F13" s="464">
        <v>4</v>
      </c>
      <c r="G13" s="731">
        <v>5</v>
      </c>
      <c r="H13" s="732">
        <v>6</v>
      </c>
      <c r="I13" s="464">
        <v>7</v>
      </c>
      <c r="J13" s="464">
        <v>8</v>
      </c>
      <c r="K13" s="464">
        <v>9</v>
      </c>
      <c r="L13" s="464">
        <v>10</v>
      </c>
      <c r="M13" s="464">
        <v>11</v>
      </c>
      <c r="N13" s="464">
        <v>12</v>
      </c>
      <c r="O13" s="464">
        <v>13</v>
      </c>
      <c r="P13" s="464">
        <v>14</v>
      </c>
      <c r="Q13" s="464">
        <v>15</v>
      </c>
      <c r="R13" s="464">
        <v>16</v>
      </c>
      <c r="S13" s="731">
        <v>17</v>
      </c>
      <c r="T13" s="733">
        <v>18</v>
      </c>
      <c r="U13" s="732">
        <v>19</v>
      </c>
      <c r="V13" s="464">
        <v>20</v>
      </c>
      <c r="W13" s="464">
        <v>21</v>
      </c>
      <c r="X13" s="731">
        <v>22</v>
      </c>
    </row>
    <row r="14" spans="1:24" ht="12.75">
      <c r="A14" s="730" t="s">
        <v>482</v>
      </c>
      <c r="B14" s="729" t="s">
        <v>292</v>
      </c>
      <c r="C14" s="622">
        <v>2</v>
      </c>
      <c r="D14" s="621">
        <v>11</v>
      </c>
      <c r="E14" s="621">
        <v>7</v>
      </c>
      <c r="F14" s="621">
        <v>4</v>
      </c>
      <c r="G14" s="496">
        <f>C14+D14</f>
        <v>13</v>
      </c>
      <c r="H14" s="726">
        <f>I14+J14+K14+L14+M14+N14+O14+P14+Q14+R14+S14</f>
        <v>10</v>
      </c>
      <c r="I14" s="621">
        <v>3</v>
      </c>
      <c r="J14" s="621"/>
      <c r="K14" s="621"/>
      <c r="L14" s="621"/>
      <c r="M14" s="621"/>
      <c r="N14" s="621"/>
      <c r="O14" s="621"/>
      <c r="P14" s="621"/>
      <c r="Q14" s="621">
        <v>3</v>
      </c>
      <c r="R14" s="621">
        <v>2</v>
      </c>
      <c r="S14" s="620">
        <v>2</v>
      </c>
      <c r="T14" s="724">
        <v>3</v>
      </c>
      <c r="U14" s="622"/>
      <c r="V14" s="621">
        <v>6</v>
      </c>
      <c r="W14" s="621">
        <v>4</v>
      </c>
      <c r="X14" s="496">
        <f>U14+V14-W14</f>
        <v>2</v>
      </c>
    </row>
    <row r="15" spans="1:24" ht="12.75">
      <c r="A15" s="730" t="s">
        <v>481</v>
      </c>
      <c r="B15" s="729" t="s">
        <v>290</v>
      </c>
      <c r="C15" s="622"/>
      <c r="D15" s="621">
        <v>1</v>
      </c>
      <c r="E15" s="621">
        <v>1</v>
      </c>
      <c r="F15" s="621"/>
      <c r="G15" s="496">
        <f>C15+D15</f>
        <v>1</v>
      </c>
      <c r="H15" s="726">
        <f>I15+J15+K15+L15+M15+N15+O15+P15+Q15+R15+S15</f>
        <v>0</v>
      </c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0"/>
      <c r="T15" s="724">
        <v>1</v>
      </c>
      <c r="U15" s="622"/>
      <c r="V15" s="621"/>
      <c r="W15" s="621"/>
      <c r="X15" s="496">
        <f>U15+V15-W15</f>
        <v>0</v>
      </c>
    </row>
    <row r="16" spans="1:24" ht="12.75">
      <c r="A16" s="730" t="s">
        <v>480</v>
      </c>
      <c r="B16" s="729" t="s">
        <v>288</v>
      </c>
      <c r="C16" s="622">
        <v>4</v>
      </c>
      <c r="D16" s="621">
        <v>58</v>
      </c>
      <c r="E16" s="621">
        <v>48</v>
      </c>
      <c r="F16" s="621">
        <v>10</v>
      </c>
      <c r="G16" s="496">
        <f>C16+D16</f>
        <v>62</v>
      </c>
      <c r="H16" s="726">
        <f>I16+J16+K16+L16+M16+N16+O16+P16+Q16+R16+S16</f>
        <v>50</v>
      </c>
      <c r="I16" s="621">
        <v>33</v>
      </c>
      <c r="J16" s="621"/>
      <c r="K16" s="621"/>
      <c r="L16" s="621">
        <v>4</v>
      </c>
      <c r="M16" s="621"/>
      <c r="N16" s="621">
        <v>4</v>
      </c>
      <c r="O16" s="621">
        <v>2</v>
      </c>
      <c r="P16" s="621"/>
      <c r="Q16" s="621">
        <v>3</v>
      </c>
      <c r="R16" s="621">
        <v>3</v>
      </c>
      <c r="S16" s="620">
        <v>1</v>
      </c>
      <c r="T16" s="724">
        <f>G16-H16</f>
        <v>12</v>
      </c>
      <c r="U16" s="622">
        <v>2</v>
      </c>
      <c r="V16" s="621">
        <v>39</v>
      </c>
      <c r="W16" s="621">
        <v>39</v>
      </c>
      <c r="X16" s="496">
        <f>U16+V16-W16</f>
        <v>2</v>
      </c>
    </row>
    <row r="17" spans="1:24" ht="12.75">
      <c r="A17" s="730" t="s">
        <v>479</v>
      </c>
      <c r="B17" s="729" t="s">
        <v>286</v>
      </c>
      <c r="C17" s="622">
        <v>2</v>
      </c>
      <c r="D17" s="621">
        <v>7</v>
      </c>
      <c r="E17" s="621">
        <v>7</v>
      </c>
      <c r="F17" s="621"/>
      <c r="G17" s="496">
        <f>C17+D17</f>
        <v>9</v>
      </c>
      <c r="H17" s="726">
        <f>I17+J17+K17+L17+M17+N17+O17+P17+Q17+R17+S17</f>
        <v>8</v>
      </c>
      <c r="I17" s="621">
        <v>6</v>
      </c>
      <c r="J17" s="621"/>
      <c r="K17" s="621"/>
      <c r="L17" s="621"/>
      <c r="M17" s="621"/>
      <c r="N17" s="621"/>
      <c r="O17" s="621"/>
      <c r="P17" s="621"/>
      <c r="Q17" s="621">
        <v>1</v>
      </c>
      <c r="R17" s="621"/>
      <c r="S17" s="620">
        <v>1</v>
      </c>
      <c r="T17" s="724">
        <f>G17-H17</f>
        <v>1</v>
      </c>
      <c r="U17" s="622"/>
      <c r="V17" s="621">
        <v>7</v>
      </c>
      <c r="W17" s="621">
        <v>7</v>
      </c>
      <c r="X17" s="496">
        <f>U17+V17-W17</f>
        <v>0</v>
      </c>
    </row>
    <row r="18" spans="1:24" ht="12.75">
      <c r="A18" s="730"/>
      <c r="B18" s="729" t="s">
        <v>284</v>
      </c>
      <c r="C18" s="622"/>
      <c r="D18" s="621"/>
      <c r="E18" s="621"/>
      <c r="F18" s="621"/>
      <c r="G18" s="496">
        <f>C18+D18</f>
        <v>0</v>
      </c>
      <c r="H18" s="726">
        <f>I18+J18+K18+L18+M18+N18+O18+P18+Q18+R18+S18</f>
        <v>0</v>
      </c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0"/>
      <c r="T18" s="724">
        <f>G18-H18</f>
        <v>0</v>
      </c>
      <c r="U18" s="622"/>
      <c r="V18" s="621"/>
      <c r="W18" s="621"/>
      <c r="X18" s="496">
        <f>U18+V18-W18</f>
        <v>0</v>
      </c>
    </row>
    <row r="19" spans="1:24" ht="12.75">
      <c r="A19" s="730"/>
      <c r="B19" s="729" t="s">
        <v>282</v>
      </c>
      <c r="C19" s="622"/>
      <c r="D19" s="621"/>
      <c r="E19" s="621"/>
      <c r="F19" s="621"/>
      <c r="G19" s="496">
        <f>C19+D19</f>
        <v>0</v>
      </c>
      <c r="H19" s="726">
        <f>I19+J19+K19+L19+M19+N19+O19+P19+Q19+R19+S19</f>
        <v>0</v>
      </c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0"/>
      <c r="T19" s="724">
        <f>G19-H19</f>
        <v>0</v>
      </c>
      <c r="U19" s="622"/>
      <c r="V19" s="621"/>
      <c r="W19" s="621"/>
      <c r="X19" s="496">
        <f>U19+V19-W19</f>
        <v>0</v>
      </c>
    </row>
    <row r="20" spans="1:24" ht="12.75">
      <c r="A20" s="730"/>
      <c r="B20" s="729" t="s">
        <v>280</v>
      </c>
      <c r="C20" s="622"/>
      <c r="D20" s="621"/>
      <c r="E20" s="621"/>
      <c r="F20" s="621"/>
      <c r="G20" s="496">
        <f>C20+D20</f>
        <v>0</v>
      </c>
      <c r="H20" s="726">
        <f>I20+J20+K20+L20+M20+N20+O20+P20+Q20+R20+S20</f>
        <v>0</v>
      </c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0"/>
      <c r="T20" s="724">
        <f>G20-H20</f>
        <v>0</v>
      </c>
      <c r="U20" s="622"/>
      <c r="V20" s="621"/>
      <c r="W20" s="621"/>
      <c r="X20" s="496">
        <f>U20+V20-W20</f>
        <v>0</v>
      </c>
    </row>
    <row r="21" spans="1:24" ht="12.75">
      <c r="A21" s="730"/>
      <c r="B21" s="729" t="s">
        <v>279</v>
      </c>
      <c r="C21" s="622"/>
      <c r="D21" s="621"/>
      <c r="E21" s="621"/>
      <c r="F21" s="621"/>
      <c r="G21" s="496">
        <f>C21+D21</f>
        <v>0</v>
      </c>
      <c r="H21" s="726">
        <f>I21+J21+K21+L21+M21+N21+O21+P21+Q21+R21+S21</f>
        <v>0</v>
      </c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0"/>
      <c r="T21" s="724">
        <f>G21-H21</f>
        <v>0</v>
      </c>
      <c r="U21" s="622"/>
      <c r="V21" s="621"/>
      <c r="W21" s="621"/>
      <c r="X21" s="496">
        <f>U21+V21-W21</f>
        <v>0</v>
      </c>
    </row>
    <row r="22" spans="1:24" ht="12.75">
      <c r="A22" s="730"/>
      <c r="B22" s="729" t="s">
        <v>278</v>
      </c>
      <c r="C22" s="622"/>
      <c r="D22" s="621"/>
      <c r="E22" s="621"/>
      <c r="F22" s="621"/>
      <c r="G22" s="496">
        <f>C22+D22</f>
        <v>0</v>
      </c>
      <c r="H22" s="726">
        <f>I22+J22+K22+L22+M22+N22+O22+P22+Q22+R22+S22</f>
        <v>0</v>
      </c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0"/>
      <c r="T22" s="724">
        <f>G22-H22</f>
        <v>0</v>
      </c>
      <c r="U22" s="622"/>
      <c r="V22" s="621"/>
      <c r="W22" s="621"/>
      <c r="X22" s="496">
        <f>U22+V22-W22</f>
        <v>0</v>
      </c>
    </row>
    <row r="23" spans="1:24" ht="13.5" thickBot="1">
      <c r="A23" s="728"/>
      <c r="B23" s="727" t="s">
        <v>236</v>
      </c>
      <c r="C23" s="723"/>
      <c r="D23" s="722"/>
      <c r="E23" s="722"/>
      <c r="F23" s="722"/>
      <c r="G23" s="496">
        <f>C23+D23</f>
        <v>0</v>
      </c>
      <c r="H23" s="726">
        <f>I23+J23+K23+L23+M23+N23+O23+P23+Q23+R23+S23</f>
        <v>0</v>
      </c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725"/>
      <c r="T23" s="724">
        <f>G23-H23</f>
        <v>0</v>
      </c>
      <c r="U23" s="723"/>
      <c r="V23" s="722"/>
      <c r="W23" s="722"/>
      <c r="X23" s="496">
        <f>U23+V23-W23</f>
        <v>0</v>
      </c>
    </row>
    <row r="24" spans="1:24" ht="13.5" thickBot="1">
      <c r="A24" s="721" t="s">
        <v>277</v>
      </c>
      <c r="B24" s="720"/>
      <c r="C24" s="719">
        <f>SUM(C14:C23)</f>
        <v>8</v>
      </c>
      <c r="D24" s="719">
        <f>SUM(D14:D23)</f>
        <v>77</v>
      </c>
      <c r="E24" s="719">
        <f>SUM(E14:E23)</f>
        <v>63</v>
      </c>
      <c r="F24" s="719">
        <f>SUM(F14:F23)</f>
        <v>14</v>
      </c>
      <c r="G24" s="719">
        <f>SUM(G14:G23)</f>
        <v>85</v>
      </c>
      <c r="H24" s="719">
        <f>SUM(H14:H23)</f>
        <v>68</v>
      </c>
      <c r="I24" s="719">
        <f>SUM(I14:I23)</f>
        <v>42</v>
      </c>
      <c r="J24" s="719">
        <f>SUM(J14:J23)</f>
        <v>0</v>
      </c>
      <c r="K24" s="719">
        <f>SUM(K14:K23)</f>
        <v>0</v>
      </c>
      <c r="L24" s="719">
        <f>SUM(L14:L23)</f>
        <v>4</v>
      </c>
      <c r="M24" s="719">
        <f>SUM(M14:M23)</f>
        <v>0</v>
      </c>
      <c r="N24" s="719">
        <f>SUM(N14:N23)</f>
        <v>4</v>
      </c>
      <c r="O24" s="719">
        <f>SUM(O14:O23)</f>
        <v>2</v>
      </c>
      <c r="P24" s="719">
        <f>SUM(P14:P23)</f>
        <v>0</v>
      </c>
      <c r="Q24" s="719">
        <f>SUM(Q14:Q23)</f>
        <v>7</v>
      </c>
      <c r="R24" s="719">
        <f>SUM(R14:R23)</f>
        <v>5</v>
      </c>
      <c r="S24" s="719">
        <f>SUM(S14:S23)</f>
        <v>4</v>
      </c>
      <c r="T24" s="719">
        <f>SUM(T14:T23)</f>
        <v>17</v>
      </c>
      <c r="U24" s="719">
        <f>SUM(U14:U23)</f>
        <v>2</v>
      </c>
      <c r="V24" s="719">
        <f>SUM(V14:V23)</f>
        <v>52</v>
      </c>
      <c r="W24" s="719">
        <f>SUM(W14:W23)</f>
        <v>50</v>
      </c>
      <c r="X24" s="719">
        <f>SUM(X14:X23)</f>
        <v>4</v>
      </c>
    </row>
    <row r="25" spans="1:24" ht="12.75">
      <c r="A25" s="717"/>
      <c r="B25" s="718"/>
      <c r="C25" s="717"/>
      <c r="D25" s="717"/>
      <c r="F25" s="717" t="s">
        <v>478</v>
      </c>
      <c r="G25" s="717"/>
      <c r="H25" s="717" t="s">
        <v>477</v>
      </c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 t="s">
        <v>476</v>
      </c>
      <c r="U25" s="717"/>
      <c r="V25" s="717" t="s">
        <v>475</v>
      </c>
      <c r="W25" s="717"/>
      <c r="X25" s="717"/>
    </row>
    <row r="26" spans="1:24" ht="12.75">
      <c r="A26" s="462" t="s">
        <v>271</v>
      </c>
      <c r="B26" s="451"/>
      <c r="C26" s="451"/>
      <c r="D26" s="451"/>
      <c r="E26" s="451"/>
      <c r="F26" s="451"/>
      <c r="G26" s="716"/>
      <c r="H26" s="716"/>
      <c r="I26" s="716" t="s">
        <v>270</v>
      </c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</row>
    <row r="27" spans="1:24" ht="12.75" customHeight="1">
      <c r="A27" s="482" t="s">
        <v>81</v>
      </c>
      <c r="B27" s="711" t="s">
        <v>158</v>
      </c>
      <c r="C27" s="710"/>
      <c r="D27" s="482" t="s">
        <v>177</v>
      </c>
      <c r="E27" s="715"/>
      <c r="F27" s="451"/>
      <c r="G27" s="226"/>
      <c r="H27" s="697"/>
      <c r="I27" s="714" t="s">
        <v>474</v>
      </c>
      <c r="J27" s="713"/>
      <c r="K27" s="713"/>
      <c r="L27" s="713"/>
      <c r="M27" s="713"/>
      <c r="N27" s="713"/>
      <c r="O27" s="713"/>
      <c r="P27" s="712"/>
      <c r="Q27" s="711" t="s">
        <v>158</v>
      </c>
      <c r="R27" s="710"/>
      <c r="S27" s="482" t="s">
        <v>177</v>
      </c>
      <c r="T27" s="459"/>
      <c r="U27" s="451"/>
      <c r="V27" s="451"/>
      <c r="W27" s="451"/>
      <c r="X27" s="451"/>
    </row>
    <row r="28" spans="1:24" ht="13.5" customHeight="1">
      <c r="A28" s="709" t="s">
        <v>473</v>
      </c>
      <c r="B28" s="708">
        <v>3100</v>
      </c>
      <c r="C28" s="707"/>
      <c r="D28" s="706">
        <v>99</v>
      </c>
      <c r="E28" s="705"/>
      <c r="F28" s="698"/>
      <c r="G28" s="226"/>
      <c r="H28" s="697"/>
      <c r="I28" s="703" t="s">
        <v>472</v>
      </c>
      <c r="J28" s="702"/>
      <c r="K28" s="702"/>
      <c r="L28" s="702"/>
      <c r="M28" s="702"/>
      <c r="N28" s="702"/>
      <c r="O28" s="702"/>
      <c r="P28" s="701"/>
      <c r="Q28" s="700">
        <v>3400</v>
      </c>
      <c r="R28" s="699"/>
      <c r="S28" s="468">
        <v>0</v>
      </c>
      <c r="T28" s="458"/>
      <c r="U28" s="451"/>
      <c r="V28" s="451"/>
      <c r="W28" s="451"/>
      <c r="X28" s="451"/>
    </row>
    <row r="29" spans="1:24" ht="13.5" customHeight="1">
      <c r="A29" s="709" t="s">
        <v>471</v>
      </c>
      <c r="B29" s="708">
        <v>3200</v>
      </c>
      <c r="C29" s="707"/>
      <c r="D29" s="706">
        <v>7</v>
      </c>
      <c r="E29" s="705"/>
      <c r="F29" s="698"/>
      <c r="G29" s="697" t="s">
        <v>470</v>
      </c>
      <c r="H29" s="697"/>
      <c r="I29" s="703" t="s">
        <v>469</v>
      </c>
      <c r="J29" s="702"/>
      <c r="K29" s="702"/>
      <c r="L29" s="702"/>
      <c r="M29" s="702"/>
      <c r="N29" s="702"/>
      <c r="O29" s="702"/>
      <c r="P29" s="701"/>
      <c r="Q29" s="700">
        <v>3410</v>
      </c>
      <c r="R29" s="699"/>
      <c r="S29" s="468">
        <v>0</v>
      </c>
      <c r="T29" s="458"/>
      <c r="U29" s="451"/>
      <c r="V29" s="451"/>
      <c r="W29" s="451"/>
      <c r="X29" s="451"/>
    </row>
    <row r="30" spans="1:24" ht="12.75" customHeight="1">
      <c r="A30" s="697"/>
      <c r="B30" s="704"/>
      <c r="C30" s="704"/>
      <c r="D30" s="704"/>
      <c r="E30" s="704"/>
      <c r="F30" s="698"/>
      <c r="G30" s="226"/>
      <c r="H30" s="697"/>
      <c r="I30" s="703" t="s">
        <v>468</v>
      </c>
      <c r="J30" s="702"/>
      <c r="K30" s="702"/>
      <c r="L30" s="702"/>
      <c r="M30" s="702"/>
      <c r="N30" s="702"/>
      <c r="O30" s="702"/>
      <c r="P30" s="701"/>
      <c r="Q30" s="700">
        <v>3500</v>
      </c>
      <c r="R30" s="699"/>
      <c r="S30" s="468">
        <v>0</v>
      </c>
      <c r="T30" s="458"/>
      <c r="U30" s="451"/>
      <c r="V30" s="451"/>
      <c r="W30" s="451"/>
      <c r="X30" s="451"/>
    </row>
    <row r="31" spans="1:24" ht="12.75" customHeight="1">
      <c r="A31" s="697"/>
      <c r="B31" s="704"/>
      <c r="C31" s="704"/>
      <c r="D31" s="704"/>
      <c r="E31" s="704"/>
      <c r="F31" s="698"/>
      <c r="G31" s="226"/>
      <c r="H31" s="697"/>
      <c r="I31" s="703" t="s">
        <v>467</v>
      </c>
      <c r="J31" s="702"/>
      <c r="K31" s="702"/>
      <c r="L31" s="702"/>
      <c r="M31" s="702"/>
      <c r="N31" s="702"/>
      <c r="O31" s="702"/>
      <c r="P31" s="701"/>
      <c r="Q31" s="700">
        <v>3510</v>
      </c>
      <c r="R31" s="699"/>
      <c r="S31" s="468">
        <v>0</v>
      </c>
      <c r="T31" s="458"/>
      <c r="U31" s="451"/>
      <c r="V31" s="451"/>
      <c r="W31" s="451"/>
      <c r="X31" s="451"/>
    </row>
    <row r="32" spans="6:24" ht="12.75" customHeight="1">
      <c r="F32" s="698"/>
      <c r="G32" s="226"/>
      <c r="H32" s="697"/>
      <c r="I32" s="703" t="s">
        <v>466</v>
      </c>
      <c r="J32" s="702"/>
      <c r="K32" s="702"/>
      <c r="L32" s="702"/>
      <c r="M32" s="702"/>
      <c r="N32" s="702"/>
      <c r="O32" s="702"/>
      <c r="P32" s="701"/>
      <c r="Q32" s="700">
        <v>3511</v>
      </c>
      <c r="R32" s="699"/>
      <c r="S32" s="468">
        <v>0</v>
      </c>
      <c r="T32" s="458"/>
      <c r="U32" s="451"/>
      <c r="V32" s="451"/>
      <c r="W32" s="451"/>
      <c r="X32" s="451"/>
    </row>
    <row r="33" spans="6:24" ht="12.75" customHeight="1">
      <c r="F33" s="698"/>
      <c r="G33" s="226"/>
      <c r="H33" s="697"/>
      <c r="I33" s="696"/>
      <c r="J33" s="696"/>
      <c r="K33" s="696"/>
      <c r="L33" s="696"/>
      <c r="M33" s="696"/>
      <c r="N33" s="696"/>
      <c r="O33" s="696"/>
      <c r="P33" s="696"/>
      <c r="Q33" s="695"/>
      <c r="R33" s="695"/>
      <c r="S33" s="458"/>
      <c r="T33" s="458"/>
      <c r="U33" s="451"/>
      <c r="V33" s="451"/>
      <c r="W33" s="451"/>
      <c r="X33" s="451"/>
    </row>
    <row r="34" spans="1:24" ht="12.75">
      <c r="A34" s="694"/>
      <c r="B34" s="694"/>
      <c r="C34" s="694"/>
      <c r="D34" s="694"/>
      <c r="E34" s="694"/>
      <c r="F34" s="694"/>
      <c r="G34" s="694"/>
      <c r="H34" s="694"/>
      <c r="I34" s="694"/>
      <c r="J34" s="694"/>
      <c r="K34" s="285"/>
      <c r="L34" s="285"/>
      <c r="M34" s="693"/>
      <c r="N34" s="253" t="s">
        <v>83</v>
      </c>
      <c r="O34" s="253"/>
      <c r="P34" s="253"/>
      <c r="Q34" s="253"/>
      <c r="R34" s="253"/>
      <c r="S34" s="253"/>
      <c r="T34" s="253"/>
      <c r="U34" s="285"/>
      <c r="V34" s="285"/>
      <c r="W34" s="285"/>
      <c r="X34" s="285"/>
    </row>
    <row r="35" spans="1:24" ht="16.5">
      <c r="A35" s="290" t="s">
        <v>326</v>
      </c>
      <c r="B35" s="290" t="s">
        <v>325</v>
      </c>
      <c r="C35" s="289" t="s">
        <v>465</v>
      </c>
      <c r="D35" s="289"/>
      <c r="E35" s="288"/>
      <c r="F35" s="288"/>
      <c r="G35" s="288"/>
      <c r="H35" s="288"/>
      <c r="I35" s="293" t="s">
        <v>323</v>
      </c>
      <c r="J35" s="292"/>
      <c r="K35" s="292"/>
      <c r="L35" s="292"/>
      <c r="M35" s="286" t="s">
        <v>322</v>
      </c>
      <c r="N35" s="286"/>
      <c r="O35" s="285"/>
      <c r="P35" s="285"/>
      <c r="Q35" s="285"/>
      <c r="R35" s="285"/>
      <c r="S35" s="285"/>
      <c r="T35" s="285"/>
      <c r="U35" s="285"/>
      <c r="V35" s="285"/>
      <c r="W35" s="285"/>
      <c r="X35" s="285"/>
    </row>
    <row r="36" spans="1:24" ht="16.5">
      <c r="A36" s="291"/>
      <c r="B36" s="290"/>
      <c r="C36" s="289"/>
      <c r="D36" s="289"/>
      <c r="E36" s="288"/>
      <c r="F36" s="288"/>
      <c r="G36" s="288"/>
      <c r="H36" s="288"/>
      <c r="I36" s="287"/>
      <c r="J36" s="287"/>
      <c r="K36" s="287"/>
      <c r="L36" s="287"/>
      <c r="M36" s="286"/>
      <c r="N36" s="286"/>
      <c r="O36" s="285"/>
      <c r="P36" s="285"/>
      <c r="Q36" s="285"/>
      <c r="R36" s="285"/>
      <c r="S36" s="285"/>
      <c r="T36" s="285"/>
      <c r="U36" s="285"/>
      <c r="V36" s="285"/>
      <c r="W36" s="285"/>
      <c r="X36" s="285"/>
    </row>
    <row r="37" spans="1:24" ht="12.75">
      <c r="A37" s="66" t="s">
        <v>321</v>
      </c>
      <c r="B37" s="66" t="s">
        <v>320</v>
      </c>
      <c r="C37" s="285" t="s">
        <v>92</v>
      </c>
      <c r="D37" s="285"/>
      <c r="E37" s="285"/>
      <c r="F37" s="285"/>
      <c r="G37" s="285"/>
      <c r="H37" s="285"/>
      <c r="I37" s="66" t="s">
        <v>319</v>
      </c>
      <c r="J37" s="285"/>
      <c r="K37" s="285"/>
      <c r="L37" s="285"/>
      <c r="M37" s="285"/>
      <c r="N37" s="285" t="s">
        <v>318</v>
      </c>
      <c r="O37" s="285"/>
      <c r="P37" s="285"/>
      <c r="Q37" s="285"/>
      <c r="R37" s="285"/>
      <c r="S37" s="285"/>
      <c r="T37" s="285"/>
      <c r="U37" s="285"/>
      <c r="V37" s="285"/>
      <c r="W37" s="285"/>
      <c r="X37" s="285"/>
    </row>
    <row r="38" spans="1:24" ht="15.75">
      <c r="A38" s="692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691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</row>
    <row r="39" spans="1:24" ht="12.7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</row>
    <row r="40" spans="1:24" ht="12.75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</row>
    <row r="41" spans="1:24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</sheetData>
  <sheetProtection/>
  <mergeCells count="48">
    <mergeCell ref="N34:T34"/>
    <mergeCell ref="A2:I2"/>
    <mergeCell ref="Q31:R31"/>
    <mergeCell ref="B29:C29"/>
    <mergeCell ref="Q7:Q12"/>
    <mergeCell ref="R7:R12"/>
    <mergeCell ref="E5:E12"/>
    <mergeCell ref="F5:F12"/>
    <mergeCell ref="E4:F4"/>
    <mergeCell ref="H4:S4"/>
    <mergeCell ref="Q32:R32"/>
    <mergeCell ref="I31:P31"/>
    <mergeCell ref="I32:P32"/>
    <mergeCell ref="Q30:R30"/>
    <mergeCell ref="S6:S12"/>
    <mergeCell ref="N7:N12"/>
    <mergeCell ref="I27:P27"/>
    <mergeCell ref="I28:P28"/>
    <mergeCell ref="I30:P30"/>
    <mergeCell ref="B28:C28"/>
    <mergeCell ref="Q28:R28"/>
    <mergeCell ref="B27:C27"/>
    <mergeCell ref="Q27:R27"/>
    <mergeCell ref="G4:G12"/>
    <mergeCell ref="P6:P12"/>
    <mergeCell ref="Q6:R6"/>
    <mergeCell ref="J7:J12"/>
    <mergeCell ref="L7:L12"/>
    <mergeCell ref="M7:M12"/>
    <mergeCell ref="U6:U12"/>
    <mergeCell ref="V6:V12"/>
    <mergeCell ref="W6:W12"/>
    <mergeCell ref="T4:T12"/>
    <mergeCell ref="U4:X5"/>
    <mergeCell ref="X6:X12"/>
    <mergeCell ref="H5:H12"/>
    <mergeCell ref="A4:A12"/>
    <mergeCell ref="B4:B12"/>
    <mergeCell ref="C4:C12"/>
    <mergeCell ref="D4:D12"/>
    <mergeCell ref="M2:P2"/>
    <mergeCell ref="I29:P29"/>
    <mergeCell ref="O7:O12"/>
    <mergeCell ref="I5:S5"/>
    <mergeCell ref="I6:I12"/>
    <mergeCell ref="J6:O6"/>
    <mergeCell ref="K7:K12"/>
    <mergeCell ref="Q29:R29"/>
  </mergeCells>
  <printOptions horizontalCentered="1" verticalCentered="1"/>
  <pageMargins left="0.75" right="0.75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28125" style="0" customWidth="1"/>
    <col min="2" max="2" width="35.28125" style="0" customWidth="1"/>
    <col min="3" max="3" width="4.28125" style="0" customWidth="1"/>
    <col min="4" max="4" width="4.00390625" style="0" customWidth="1"/>
    <col min="5" max="5" width="4.8515625" style="0" bestFit="1" customWidth="1"/>
    <col min="6" max="6" width="5.28125" style="0" bestFit="1" customWidth="1"/>
    <col min="7" max="7" width="7.140625" style="0" customWidth="1"/>
    <col min="8" max="8" width="5.8515625" style="0" bestFit="1" customWidth="1"/>
    <col min="9" max="9" width="7.421875" style="0" bestFit="1" customWidth="1"/>
    <col min="10" max="10" width="5.28125" style="0" bestFit="1" customWidth="1"/>
    <col min="11" max="11" width="4.421875" style="0" bestFit="1" customWidth="1"/>
    <col min="12" max="12" width="4.421875" style="0" customWidth="1"/>
    <col min="13" max="13" width="4.8515625" style="0" bestFit="1" customWidth="1"/>
    <col min="14" max="14" width="5.28125" style="0" bestFit="1" customWidth="1"/>
    <col min="15" max="15" width="7.140625" style="0" customWidth="1"/>
    <col min="16" max="16" width="5.8515625" style="0" bestFit="1" customWidth="1"/>
    <col min="17" max="17" width="7.421875" style="0" bestFit="1" customWidth="1"/>
    <col min="18" max="18" width="5.28125" style="0" bestFit="1" customWidth="1"/>
    <col min="19" max="19" width="4.421875" style="0" bestFit="1" customWidth="1"/>
    <col min="20" max="20" width="4.57421875" style="0" customWidth="1"/>
    <col min="21" max="21" width="4.8515625" style="0" bestFit="1" customWidth="1"/>
    <col min="22" max="22" width="5.28125" style="0" bestFit="1" customWidth="1"/>
    <col min="23" max="23" width="7.140625" style="0" customWidth="1"/>
    <col min="24" max="24" width="5.8515625" style="0" bestFit="1" customWidth="1"/>
    <col min="25" max="25" width="7.28125" style="0" customWidth="1"/>
    <col min="26" max="26" width="5.28125" style="0" bestFit="1" customWidth="1"/>
    <col min="27" max="27" width="4.421875" style="0" bestFit="1" customWidth="1"/>
    <col min="28" max="28" width="4.421875" style="0" customWidth="1"/>
    <col min="29" max="29" width="4.8515625" style="0" bestFit="1" customWidth="1"/>
    <col min="30" max="30" width="5.28125" style="0" bestFit="1" customWidth="1"/>
    <col min="31" max="31" width="7.28125" style="0" customWidth="1"/>
    <col min="32" max="32" width="5.8515625" style="0" bestFit="1" customWidth="1"/>
    <col min="33" max="33" width="7.421875" style="0" bestFit="1" customWidth="1"/>
    <col min="34" max="34" width="5.28125" style="0" bestFit="1" customWidth="1"/>
    <col min="35" max="35" width="4.421875" style="0" bestFit="1" customWidth="1"/>
    <col min="36" max="36" width="4.421875" style="0" customWidth="1"/>
    <col min="37" max="37" width="4.8515625" style="0" bestFit="1" customWidth="1"/>
    <col min="38" max="38" width="5.28125" style="0" bestFit="1" customWidth="1"/>
    <col min="39" max="39" width="7.140625" style="0" customWidth="1"/>
    <col min="40" max="40" width="5.8515625" style="0" bestFit="1" customWidth="1"/>
    <col min="41" max="41" width="7.421875" style="0" bestFit="1" customWidth="1"/>
    <col min="42" max="42" width="5.28125" style="0" bestFit="1" customWidth="1"/>
    <col min="43" max="43" width="4.421875" style="0" bestFit="1" customWidth="1"/>
    <col min="44" max="44" width="4.421875" style="0" customWidth="1"/>
    <col min="45" max="45" width="4.8515625" style="0" bestFit="1" customWidth="1"/>
    <col min="46" max="46" width="5.28125" style="0" bestFit="1" customWidth="1"/>
    <col min="47" max="47" width="7.421875" style="0" customWidth="1"/>
    <col min="48" max="48" width="5.8515625" style="0" bestFit="1" customWidth="1"/>
    <col min="49" max="49" width="7.421875" style="0" bestFit="1" customWidth="1"/>
    <col min="50" max="50" width="5.28125" style="0" bestFit="1" customWidth="1"/>
    <col min="51" max="51" width="4.421875" style="0" bestFit="1" customWidth="1"/>
    <col min="52" max="52" width="4.421875" style="0" customWidth="1"/>
    <col min="53" max="53" width="4.8515625" style="0" bestFit="1" customWidth="1"/>
    <col min="54" max="54" width="5.28125" style="0" bestFit="1" customWidth="1"/>
    <col min="55" max="55" width="7.57421875" style="0" customWidth="1"/>
    <col min="56" max="56" width="5.8515625" style="0" bestFit="1" customWidth="1"/>
    <col min="57" max="57" width="7.140625" style="0" customWidth="1"/>
    <col min="58" max="58" width="5.28125" style="0" bestFit="1" customWidth="1"/>
    <col min="59" max="59" width="4.421875" style="0" bestFit="1" customWidth="1"/>
    <col min="60" max="60" width="4.421875" style="0" customWidth="1"/>
    <col min="61" max="61" width="4.8515625" style="0" bestFit="1" customWidth="1"/>
    <col min="62" max="62" width="5.28125" style="0" bestFit="1" customWidth="1"/>
    <col min="63" max="63" width="7.57421875" style="0" customWidth="1"/>
    <col min="64" max="64" width="5.8515625" style="0" bestFit="1" customWidth="1"/>
    <col min="65" max="65" width="7.421875" style="0" bestFit="1" customWidth="1"/>
    <col min="66" max="66" width="5.28125" style="0" bestFit="1" customWidth="1"/>
    <col min="67" max="67" width="4.421875" style="0" bestFit="1" customWidth="1"/>
  </cols>
  <sheetData>
    <row r="1" spans="2:4" ht="12.75">
      <c r="B1" s="813" t="s">
        <v>548</v>
      </c>
      <c r="C1" s="813"/>
      <c r="D1" s="813"/>
    </row>
    <row r="2" spans="3:60" ht="12.75">
      <c r="C2" s="264" t="s">
        <v>547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814"/>
      <c r="AC2" s="814"/>
      <c r="AD2" s="814"/>
      <c r="AE2" s="814"/>
      <c r="AF2" s="814"/>
      <c r="AG2" s="814"/>
      <c r="AH2" s="814"/>
      <c r="AI2" s="814"/>
      <c r="AJ2" s="239"/>
      <c r="AK2" s="814"/>
      <c r="AL2" s="814"/>
      <c r="AM2" s="814"/>
      <c r="AN2" s="814"/>
      <c r="AO2" s="814"/>
      <c r="AP2" s="814"/>
      <c r="AQ2" s="814"/>
      <c r="AR2" s="814"/>
      <c r="AS2" s="814"/>
      <c r="AT2" s="814"/>
      <c r="AU2" s="814"/>
      <c r="AV2" s="814"/>
      <c r="AW2" s="814"/>
      <c r="AX2" s="814"/>
      <c r="AY2" s="814"/>
      <c r="AZ2" s="814"/>
      <c r="BA2" s="814"/>
      <c r="BB2" s="814"/>
      <c r="BC2" s="814"/>
      <c r="BD2" s="814"/>
      <c r="BE2" s="814"/>
      <c r="BF2" s="814"/>
      <c r="BG2" s="814"/>
      <c r="BH2" s="814"/>
    </row>
    <row r="3" spans="13:17" ht="13.5" thickBot="1">
      <c r="M3" s="813"/>
      <c r="Q3" s="813"/>
    </row>
    <row r="4" spans="1:67" ht="13.5" customHeight="1" thickBot="1">
      <c r="A4" s="812" t="s">
        <v>546</v>
      </c>
      <c r="B4" s="811" t="s">
        <v>545</v>
      </c>
      <c r="C4" s="810" t="s">
        <v>544</v>
      </c>
      <c r="D4" s="791" t="s">
        <v>314</v>
      </c>
      <c r="E4" s="790"/>
      <c r="F4" s="790"/>
      <c r="G4" s="790"/>
      <c r="H4" s="790"/>
      <c r="I4" s="790"/>
      <c r="J4" s="790"/>
      <c r="K4" s="789"/>
      <c r="L4" s="805" t="s">
        <v>543</v>
      </c>
      <c r="M4" s="804"/>
      <c r="N4" s="804"/>
      <c r="O4" s="804"/>
      <c r="P4" s="804"/>
      <c r="Q4" s="804"/>
      <c r="R4" s="804"/>
      <c r="S4" s="809"/>
      <c r="T4" s="808" t="s">
        <v>542</v>
      </c>
      <c r="U4" s="807"/>
      <c r="V4" s="807"/>
      <c r="W4" s="807"/>
      <c r="X4" s="807"/>
      <c r="Y4" s="807"/>
      <c r="Z4" s="807"/>
      <c r="AA4" s="806"/>
      <c r="AB4" s="521" t="s">
        <v>541</v>
      </c>
      <c r="AC4" s="520"/>
      <c r="AD4" s="520"/>
      <c r="AE4" s="520"/>
      <c r="AF4" s="520"/>
      <c r="AG4" s="520"/>
      <c r="AH4" s="520"/>
      <c r="AI4" s="519"/>
      <c r="AJ4" s="805" t="s">
        <v>540</v>
      </c>
      <c r="AK4" s="804"/>
      <c r="AL4" s="804"/>
      <c r="AM4" s="804"/>
      <c r="AN4" s="804"/>
      <c r="AO4" s="804"/>
      <c r="AP4" s="804"/>
      <c r="AQ4" s="804"/>
      <c r="AR4" s="804"/>
      <c r="AS4" s="804"/>
      <c r="AT4" s="804"/>
      <c r="AU4" s="804"/>
      <c r="AV4" s="804"/>
      <c r="AW4" s="804"/>
      <c r="AX4" s="804"/>
      <c r="AY4" s="804"/>
      <c r="AZ4" s="803" t="s">
        <v>539</v>
      </c>
      <c r="BA4" s="802"/>
      <c r="BB4" s="802"/>
      <c r="BC4" s="802"/>
      <c r="BD4" s="802"/>
      <c r="BE4" s="802"/>
      <c r="BF4" s="802"/>
      <c r="BG4" s="801"/>
      <c r="BH4" s="800" t="s">
        <v>538</v>
      </c>
      <c r="BI4" s="800"/>
      <c r="BJ4" s="800"/>
      <c r="BK4" s="800"/>
      <c r="BL4" s="800"/>
      <c r="BM4" s="800"/>
      <c r="BN4" s="800"/>
      <c r="BO4" s="799"/>
    </row>
    <row r="5" spans="1:67" ht="14.25" customHeight="1">
      <c r="A5" s="772"/>
      <c r="B5" s="785"/>
      <c r="C5" s="770"/>
      <c r="D5" s="788"/>
      <c r="E5" s="518"/>
      <c r="F5" s="518"/>
      <c r="G5" s="518"/>
      <c r="H5" s="518"/>
      <c r="I5" s="518"/>
      <c r="J5" s="518"/>
      <c r="K5" s="517"/>
      <c r="L5" s="798"/>
      <c r="M5" s="797"/>
      <c r="N5" s="797"/>
      <c r="O5" s="797"/>
      <c r="P5" s="797"/>
      <c r="Q5" s="797"/>
      <c r="R5" s="797"/>
      <c r="S5" s="796"/>
      <c r="T5" s="795"/>
      <c r="U5" s="794"/>
      <c r="V5" s="794"/>
      <c r="W5" s="794"/>
      <c r="X5" s="794"/>
      <c r="Y5" s="794"/>
      <c r="Z5" s="794"/>
      <c r="AA5" s="793"/>
      <c r="AB5" s="738"/>
      <c r="AC5" s="740"/>
      <c r="AD5" s="740"/>
      <c r="AE5" s="740"/>
      <c r="AF5" s="740"/>
      <c r="AG5" s="740"/>
      <c r="AH5" s="740"/>
      <c r="AI5" s="739"/>
      <c r="AJ5" s="792" t="s">
        <v>537</v>
      </c>
      <c r="AK5" s="790"/>
      <c r="AL5" s="790"/>
      <c r="AM5" s="790"/>
      <c r="AN5" s="790"/>
      <c r="AO5" s="790"/>
      <c r="AP5" s="790"/>
      <c r="AQ5" s="789"/>
      <c r="AR5" s="791" t="s">
        <v>115</v>
      </c>
      <c r="AS5" s="790"/>
      <c r="AT5" s="790"/>
      <c r="AU5" s="790"/>
      <c r="AV5" s="790"/>
      <c r="AW5" s="790"/>
      <c r="AX5" s="790"/>
      <c r="AY5" s="789"/>
      <c r="AZ5" s="788" t="s">
        <v>536</v>
      </c>
      <c r="BA5" s="518"/>
      <c r="BB5" s="518"/>
      <c r="BC5" s="518"/>
      <c r="BD5" s="518"/>
      <c r="BE5" s="518"/>
      <c r="BF5" s="518"/>
      <c r="BG5" s="517"/>
      <c r="BH5" s="787"/>
      <c r="BI5" s="787"/>
      <c r="BJ5" s="787"/>
      <c r="BK5" s="787"/>
      <c r="BL5" s="787"/>
      <c r="BM5" s="787"/>
      <c r="BN5" s="787"/>
      <c r="BO5" s="786"/>
    </row>
    <row r="6" spans="1:67" ht="12.75" customHeight="1">
      <c r="A6" s="772"/>
      <c r="B6" s="785"/>
      <c r="C6" s="770"/>
      <c r="D6" s="775" t="s">
        <v>535</v>
      </c>
      <c r="E6" s="784" t="s">
        <v>534</v>
      </c>
      <c r="F6" s="784"/>
      <c r="G6" s="784"/>
      <c r="H6" s="784"/>
      <c r="I6" s="784"/>
      <c r="J6" s="784"/>
      <c r="K6" s="783"/>
      <c r="L6" s="779" t="s">
        <v>535</v>
      </c>
      <c r="M6" s="784" t="s">
        <v>534</v>
      </c>
      <c r="N6" s="784"/>
      <c r="O6" s="784"/>
      <c r="P6" s="784"/>
      <c r="Q6" s="784"/>
      <c r="R6" s="784"/>
      <c r="S6" s="783"/>
      <c r="T6" s="779" t="s">
        <v>535</v>
      </c>
      <c r="U6" s="784" t="s">
        <v>534</v>
      </c>
      <c r="V6" s="784"/>
      <c r="W6" s="784"/>
      <c r="X6" s="784"/>
      <c r="Y6" s="784"/>
      <c r="Z6" s="784"/>
      <c r="AA6" s="783"/>
      <c r="AB6" s="779" t="s">
        <v>535</v>
      </c>
      <c r="AC6" s="784" t="s">
        <v>534</v>
      </c>
      <c r="AD6" s="784"/>
      <c r="AE6" s="784"/>
      <c r="AF6" s="784"/>
      <c r="AG6" s="784"/>
      <c r="AH6" s="784"/>
      <c r="AI6" s="783"/>
      <c r="AJ6" s="779" t="s">
        <v>535</v>
      </c>
      <c r="AK6" s="784" t="s">
        <v>534</v>
      </c>
      <c r="AL6" s="784"/>
      <c r="AM6" s="784"/>
      <c r="AN6" s="784"/>
      <c r="AO6" s="784"/>
      <c r="AP6" s="784"/>
      <c r="AQ6" s="783"/>
      <c r="AR6" s="775" t="s">
        <v>535</v>
      </c>
      <c r="AS6" s="784" t="s">
        <v>534</v>
      </c>
      <c r="AT6" s="784"/>
      <c r="AU6" s="784"/>
      <c r="AV6" s="784"/>
      <c r="AW6" s="784"/>
      <c r="AX6" s="784"/>
      <c r="AY6" s="783"/>
      <c r="AZ6" s="775" t="s">
        <v>535</v>
      </c>
      <c r="BA6" s="784" t="s">
        <v>534</v>
      </c>
      <c r="BB6" s="784"/>
      <c r="BC6" s="784"/>
      <c r="BD6" s="784"/>
      <c r="BE6" s="784"/>
      <c r="BF6" s="784"/>
      <c r="BG6" s="783"/>
      <c r="BH6" s="775" t="s">
        <v>535</v>
      </c>
      <c r="BI6" s="784" t="s">
        <v>534</v>
      </c>
      <c r="BJ6" s="784"/>
      <c r="BK6" s="784"/>
      <c r="BL6" s="784"/>
      <c r="BM6" s="784"/>
      <c r="BN6" s="784"/>
      <c r="BO6" s="783"/>
    </row>
    <row r="7" spans="1:67" ht="24" customHeight="1">
      <c r="A7" s="772"/>
      <c r="B7" s="782"/>
      <c r="C7" s="770"/>
      <c r="D7" s="775"/>
      <c r="E7" s="767" t="s">
        <v>533</v>
      </c>
      <c r="F7" s="777" t="s">
        <v>532</v>
      </c>
      <c r="G7" s="778" t="s">
        <v>531</v>
      </c>
      <c r="H7" s="777" t="s">
        <v>530</v>
      </c>
      <c r="I7" s="777" t="s">
        <v>529</v>
      </c>
      <c r="J7" s="777" t="s">
        <v>528</v>
      </c>
      <c r="K7" s="776" t="s">
        <v>527</v>
      </c>
      <c r="L7" s="779"/>
      <c r="M7" s="781" t="s">
        <v>533</v>
      </c>
      <c r="N7" s="777" t="s">
        <v>532</v>
      </c>
      <c r="O7" s="778" t="s">
        <v>531</v>
      </c>
      <c r="P7" s="777" t="s">
        <v>530</v>
      </c>
      <c r="Q7" s="777" t="s">
        <v>529</v>
      </c>
      <c r="R7" s="777" t="s">
        <v>528</v>
      </c>
      <c r="S7" s="780" t="s">
        <v>527</v>
      </c>
      <c r="T7" s="779"/>
      <c r="U7" s="769" t="s">
        <v>533</v>
      </c>
      <c r="V7" s="774" t="s">
        <v>532</v>
      </c>
      <c r="W7" s="774" t="s">
        <v>531</v>
      </c>
      <c r="X7" s="774" t="s">
        <v>530</v>
      </c>
      <c r="Y7" s="774" t="s">
        <v>529</v>
      </c>
      <c r="Z7" s="774" t="s">
        <v>528</v>
      </c>
      <c r="AA7" s="773" t="s">
        <v>527</v>
      </c>
      <c r="AB7" s="779"/>
      <c r="AC7" s="769" t="s">
        <v>533</v>
      </c>
      <c r="AD7" s="774" t="s">
        <v>532</v>
      </c>
      <c r="AE7" s="774" t="s">
        <v>531</v>
      </c>
      <c r="AF7" s="774" t="s">
        <v>530</v>
      </c>
      <c r="AG7" s="774" t="s">
        <v>529</v>
      </c>
      <c r="AH7" s="774" t="s">
        <v>528</v>
      </c>
      <c r="AI7" s="773" t="s">
        <v>527</v>
      </c>
      <c r="AJ7" s="779"/>
      <c r="AK7" s="767" t="s">
        <v>533</v>
      </c>
      <c r="AL7" s="777" t="s">
        <v>532</v>
      </c>
      <c r="AM7" s="778" t="s">
        <v>531</v>
      </c>
      <c r="AN7" s="777" t="s">
        <v>530</v>
      </c>
      <c r="AO7" s="777" t="s">
        <v>529</v>
      </c>
      <c r="AP7" s="777" t="s">
        <v>528</v>
      </c>
      <c r="AQ7" s="776" t="s">
        <v>527</v>
      </c>
      <c r="AR7" s="775"/>
      <c r="AS7" s="767" t="s">
        <v>533</v>
      </c>
      <c r="AT7" s="777" t="s">
        <v>532</v>
      </c>
      <c r="AU7" s="778" t="s">
        <v>531</v>
      </c>
      <c r="AV7" s="777" t="s">
        <v>530</v>
      </c>
      <c r="AW7" s="777" t="s">
        <v>529</v>
      </c>
      <c r="AX7" s="777" t="s">
        <v>528</v>
      </c>
      <c r="AY7" s="776" t="s">
        <v>527</v>
      </c>
      <c r="AZ7" s="775"/>
      <c r="BA7" s="767" t="s">
        <v>533</v>
      </c>
      <c r="BB7" s="777" t="s">
        <v>532</v>
      </c>
      <c r="BC7" s="778" t="s">
        <v>531</v>
      </c>
      <c r="BD7" s="777" t="s">
        <v>530</v>
      </c>
      <c r="BE7" s="777" t="s">
        <v>529</v>
      </c>
      <c r="BF7" s="777" t="s">
        <v>528</v>
      </c>
      <c r="BG7" s="776" t="s">
        <v>527</v>
      </c>
      <c r="BH7" s="775"/>
      <c r="BI7" s="769" t="s">
        <v>533</v>
      </c>
      <c r="BJ7" s="774" t="s">
        <v>532</v>
      </c>
      <c r="BK7" s="774" t="s">
        <v>531</v>
      </c>
      <c r="BL7" s="774" t="s">
        <v>530</v>
      </c>
      <c r="BM7" s="774" t="s">
        <v>529</v>
      </c>
      <c r="BN7" s="774" t="s">
        <v>528</v>
      </c>
      <c r="BO7" s="773" t="s">
        <v>527</v>
      </c>
    </row>
    <row r="8" spans="1:67" ht="12.75">
      <c r="A8" s="772"/>
      <c r="B8" s="771" t="s">
        <v>526</v>
      </c>
      <c r="C8" s="770"/>
      <c r="D8" s="766">
        <f>E8+F8+G8+H8+I8+J8+K8</f>
        <v>44</v>
      </c>
      <c r="E8" s="769">
        <f>SUM(E9:E32)</f>
        <v>5</v>
      </c>
      <c r="F8" s="769">
        <f>SUM(F9:F32)</f>
        <v>5</v>
      </c>
      <c r="G8" s="769">
        <f>SUM(G9:G32)</f>
        <v>1</v>
      </c>
      <c r="H8" s="769">
        <f>SUM(H9:H32)</f>
        <v>24</v>
      </c>
      <c r="I8" s="769">
        <f>SUM(I9:I32)</f>
        <v>4</v>
      </c>
      <c r="J8" s="769">
        <f>SUM(J9:J32)</f>
        <v>5</v>
      </c>
      <c r="K8" s="768">
        <f>SUM(K9:K32)</f>
        <v>0</v>
      </c>
      <c r="L8" s="765">
        <f>M8+N8+O8+P8+Q8+R8+S8</f>
        <v>418</v>
      </c>
      <c r="M8" s="769">
        <f>SUM(M9:M32)</f>
        <v>41</v>
      </c>
      <c r="N8" s="769">
        <f>SUM(N9:N32)</f>
        <v>61</v>
      </c>
      <c r="O8" s="769">
        <f>SUM(O9:O32)</f>
        <v>7</v>
      </c>
      <c r="P8" s="769">
        <f>SUM(P9:P32)</f>
        <v>243</v>
      </c>
      <c r="Q8" s="769">
        <f>SUM(Q9:Q32)</f>
        <v>61</v>
      </c>
      <c r="R8" s="769">
        <f>SUM(R9:R32)</f>
        <v>5</v>
      </c>
      <c r="S8" s="768">
        <f>SUM(S9:S32)</f>
        <v>0</v>
      </c>
      <c r="T8" s="765">
        <f>U8+V8+W8+X8+Y8+Z8+AA8</f>
        <v>462</v>
      </c>
      <c r="U8" s="769">
        <f>SUM(U9:U32)</f>
        <v>46</v>
      </c>
      <c r="V8" s="769">
        <f>SUM(V9:V32)</f>
        <v>66</v>
      </c>
      <c r="W8" s="769">
        <f>SUM(W9:W32)</f>
        <v>8</v>
      </c>
      <c r="X8" s="769">
        <f>SUM(X9:X32)</f>
        <v>267</v>
      </c>
      <c r="Y8" s="769">
        <f>SUM(Y9:Y32)</f>
        <v>65</v>
      </c>
      <c r="Z8" s="769">
        <f>SUM(Z9:Z32)</f>
        <v>10</v>
      </c>
      <c r="AA8" s="768">
        <f>SUM(AA9:AA32)</f>
        <v>0</v>
      </c>
      <c r="AB8" s="765">
        <f>AC8+AD8+AE8+AF8+AG8+AH8+AI8</f>
        <v>433</v>
      </c>
      <c r="AC8" s="769">
        <f>SUM(AC9:AC32)</f>
        <v>40</v>
      </c>
      <c r="AD8" s="769">
        <f>SUM(AD9:AD32)</f>
        <v>49</v>
      </c>
      <c r="AE8" s="769">
        <f>SUM(AE9:AE32)</f>
        <v>8</v>
      </c>
      <c r="AF8" s="769">
        <f>SUM(AF9:AF32)</f>
        <v>265</v>
      </c>
      <c r="AG8" s="769">
        <f>SUM(AG9:AG32)</f>
        <v>61</v>
      </c>
      <c r="AH8" s="769">
        <f>SUM(AH9:AH32)</f>
        <v>10</v>
      </c>
      <c r="AI8" s="768">
        <f>SUM(AI9:AI32)</f>
        <v>0</v>
      </c>
      <c r="AJ8" s="765">
        <f>AK8+AL8+AM8+AN8+AO8+AP8+AQ8</f>
        <v>369</v>
      </c>
      <c r="AK8" s="769">
        <f>SUM(AK9:AK32)</f>
        <v>20</v>
      </c>
      <c r="AL8" s="769">
        <f>SUM(AL9:AL32)</f>
        <v>45</v>
      </c>
      <c r="AM8" s="769">
        <f>SUM(AM9:AM32)</f>
        <v>8</v>
      </c>
      <c r="AN8" s="769">
        <f>SUM(AN9:AN32)</f>
        <v>229</v>
      </c>
      <c r="AO8" s="769">
        <f>SUM(AO9:AO32)</f>
        <v>57</v>
      </c>
      <c r="AP8" s="769">
        <f>SUM(AP9:AP32)</f>
        <v>10</v>
      </c>
      <c r="AQ8" s="768">
        <f>SUM(AQ9:AQ32)</f>
        <v>0</v>
      </c>
      <c r="AR8" s="766">
        <f>AS8+AT8+AU8+AV8+AW8+AX8+AY8</f>
        <v>64</v>
      </c>
      <c r="AS8" s="769">
        <f>SUM(AS9:AS32)</f>
        <v>20</v>
      </c>
      <c r="AT8" s="769">
        <f>SUM(AT9:AT32)</f>
        <v>4</v>
      </c>
      <c r="AU8" s="769">
        <f>SUM(AU9:AU32)</f>
        <v>0</v>
      </c>
      <c r="AV8" s="769">
        <f>SUM(AV9:AV32)</f>
        <v>36</v>
      </c>
      <c r="AW8" s="769">
        <f>SUM(AW9:AW32)</f>
        <v>4</v>
      </c>
      <c r="AX8" s="769">
        <f>SUM(AX9:AX32)</f>
        <v>0</v>
      </c>
      <c r="AY8" s="768">
        <f>SUM(AY9:AY32)</f>
        <v>0</v>
      </c>
      <c r="AZ8" s="766">
        <f>BA8+BB8+BC8+BD8+BE8+BF8+BG8</f>
        <v>413</v>
      </c>
      <c r="BA8" s="769">
        <f>SUM(BA9:BA32)</f>
        <v>36</v>
      </c>
      <c r="BB8" s="769">
        <f>SUM(BB9:BB32)</f>
        <v>36</v>
      </c>
      <c r="BC8" s="769">
        <f>SUM(BC9:BC32)</f>
        <v>7</v>
      </c>
      <c r="BD8" s="769">
        <f>SUM(BD9:BD32)</f>
        <v>264</v>
      </c>
      <c r="BE8" s="769">
        <f>SUM(BE9:BE32)</f>
        <v>60</v>
      </c>
      <c r="BF8" s="769">
        <f>SUM(BF9:BF32)</f>
        <v>10</v>
      </c>
      <c r="BG8" s="768">
        <f>SUM(BG9:BG32)</f>
        <v>0</v>
      </c>
      <c r="BH8" s="766">
        <f>BI8+BJ8+BK8+BL8+BM8+BN8+BO8</f>
        <v>29</v>
      </c>
      <c r="BI8" s="769">
        <f>SUM(BI9:BI32)</f>
        <v>6</v>
      </c>
      <c r="BJ8" s="769">
        <f>SUM(BJ9:BJ32)</f>
        <v>17</v>
      </c>
      <c r="BK8" s="769">
        <f>SUM(BK9:BK32)</f>
        <v>0</v>
      </c>
      <c r="BL8" s="769">
        <f>SUM(BL9:BL32)</f>
        <v>2</v>
      </c>
      <c r="BM8" s="769">
        <f>SUM(BM9:BM32)</f>
        <v>4</v>
      </c>
      <c r="BN8" s="769">
        <f>SUM(BN9:BN32)</f>
        <v>0</v>
      </c>
      <c r="BO8" s="768">
        <f>SUM(BO9:BO32)</f>
        <v>0</v>
      </c>
    </row>
    <row r="9" spans="1:67" ht="12.75">
      <c r="A9" s="280">
        <v>1</v>
      </c>
      <c r="B9" s="281" t="s">
        <v>525</v>
      </c>
      <c r="C9" s="280">
        <v>11</v>
      </c>
      <c r="D9" s="766">
        <f>E9+F9+G9+H9+I9+J9+K9</f>
        <v>5</v>
      </c>
      <c r="E9" s="767"/>
      <c r="F9" s="282">
        <v>3</v>
      </c>
      <c r="G9" s="282"/>
      <c r="H9" s="282">
        <v>2</v>
      </c>
      <c r="I9" s="282"/>
      <c r="J9" s="282"/>
      <c r="K9" s="762"/>
      <c r="L9" s="765">
        <f>M9+N9+O9+P9+Q9+R9+S9</f>
        <v>46</v>
      </c>
      <c r="M9" s="283">
        <v>7</v>
      </c>
      <c r="N9" s="282">
        <v>8</v>
      </c>
      <c r="O9" s="282">
        <v>1</v>
      </c>
      <c r="P9" s="282">
        <v>22</v>
      </c>
      <c r="Q9" s="282">
        <v>8</v>
      </c>
      <c r="R9" s="282"/>
      <c r="S9" s="764"/>
      <c r="T9" s="763">
        <f>U9+V9+W9+X9+Y9+Z9+AA9</f>
        <v>51</v>
      </c>
      <c r="U9" s="760">
        <f>E9+M9</f>
        <v>7</v>
      </c>
      <c r="V9" s="760">
        <f>F9+N9</f>
        <v>11</v>
      </c>
      <c r="W9" s="760">
        <f>G9+O9</f>
        <v>1</v>
      </c>
      <c r="X9" s="760">
        <f>H9+P9</f>
        <v>24</v>
      </c>
      <c r="Y9" s="760">
        <f>I9+Q9</f>
        <v>8</v>
      </c>
      <c r="Z9" s="760">
        <f>J9+R9</f>
        <v>0</v>
      </c>
      <c r="AA9" s="759">
        <f>K9+S9</f>
        <v>0</v>
      </c>
      <c r="AB9" s="763">
        <f>AC9+AD9+AE9+AF9+AG9+AH9+AI9</f>
        <v>45</v>
      </c>
      <c r="AC9" s="760">
        <v>5</v>
      </c>
      <c r="AD9" s="760">
        <v>8</v>
      </c>
      <c r="AE9" s="760">
        <v>1</v>
      </c>
      <c r="AF9" s="760">
        <v>23</v>
      </c>
      <c r="AG9" s="760">
        <v>8</v>
      </c>
      <c r="AH9" s="760">
        <f>AP9+AX9</f>
        <v>0</v>
      </c>
      <c r="AI9" s="759">
        <f>AQ9+AY9</f>
        <v>0</v>
      </c>
      <c r="AJ9" s="763">
        <f>AK9+AL9+AM9+AN9+AO9+AP9+AQ9</f>
        <v>41</v>
      </c>
      <c r="AK9" s="282">
        <v>3</v>
      </c>
      <c r="AL9" s="282">
        <v>6</v>
      </c>
      <c r="AM9" s="282">
        <v>1</v>
      </c>
      <c r="AN9" s="282">
        <v>23</v>
      </c>
      <c r="AO9" s="282">
        <v>8</v>
      </c>
      <c r="AP9" s="282"/>
      <c r="AQ9" s="762"/>
      <c r="AR9" s="761">
        <f>AS9+AT9+AU9+AV9+AW9+AX9+AY9</f>
        <v>4</v>
      </c>
      <c r="AS9" s="282">
        <v>2</v>
      </c>
      <c r="AT9" s="282">
        <v>2</v>
      </c>
      <c r="AU9" s="282"/>
      <c r="AV9" s="282"/>
      <c r="AW9" s="282"/>
      <c r="AX9" s="282"/>
      <c r="AY9" s="762"/>
      <c r="AZ9" s="761">
        <f>BA9+BB9+BC9+BD9+BE9+BF9+BG9</f>
        <v>39</v>
      </c>
      <c r="BA9" s="282">
        <v>4</v>
      </c>
      <c r="BB9" s="282">
        <v>5</v>
      </c>
      <c r="BC9" s="282">
        <v>1</v>
      </c>
      <c r="BD9" s="282">
        <v>22</v>
      </c>
      <c r="BE9" s="282">
        <v>7</v>
      </c>
      <c r="BF9" s="282"/>
      <c r="BG9" s="762"/>
      <c r="BH9" s="761">
        <f>BI9+BJ9+BK9+BL9+BM9+BN9+BO9</f>
        <v>6</v>
      </c>
      <c r="BI9" s="760">
        <f>U9-AC9</f>
        <v>2</v>
      </c>
      <c r="BJ9" s="760">
        <f>V9-AD9</f>
        <v>3</v>
      </c>
      <c r="BK9" s="760">
        <f>W9-AE9</f>
        <v>0</v>
      </c>
      <c r="BL9" s="760">
        <f>X9-AF9</f>
        <v>1</v>
      </c>
      <c r="BM9" s="760">
        <f>Y9-AG9</f>
        <v>0</v>
      </c>
      <c r="BN9" s="760">
        <f>Z9-AH9</f>
        <v>0</v>
      </c>
      <c r="BO9" s="759">
        <f>AA9-AI9</f>
        <v>0</v>
      </c>
    </row>
    <row r="10" spans="1:67" ht="12.75">
      <c r="A10" s="280">
        <v>2</v>
      </c>
      <c r="B10" s="281" t="s">
        <v>524</v>
      </c>
      <c r="C10" s="280">
        <v>12</v>
      </c>
      <c r="D10" s="766">
        <f>E10+F10+G10+H10+I10+J10+K10</f>
        <v>27</v>
      </c>
      <c r="E10" s="767">
        <v>2</v>
      </c>
      <c r="F10" s="282">
        <v>1</v>
      </c>
      <c r="G10" s="282">
        <v>1</v>
      </c>
      <c r="H10" s="282">
        <v>21</v>
      </c>
      <c r="I10" s="282"/>
      <c r="J10" s="282">
        <v>2</v>
      </c>
      <c r="K10" s="762"/>
      <c r="L10" s="765">
        <f>M10+N10+O10+P10+Q10+R10+S10</f>
        <v>71</v>
      </c>
      <c r="M10" s="283">
        <v>9</v>
      </c>
      <c r="N10" s="282">
        <v>10</v>
      </c>
      <c r="O10" s="282">
        <v>1</v>
      </c>
      <c r="P10" s="282">
        <v>36</v>
      </c>
      <c r="Q10" s="282">
        <v>13</v>
      </c>
      <c r="R10" s="282">
        <v>2</v>
      </c>
      <c r="S10" s="764"/>
      <c r="T10" s="763">
        <f>U10+V10+W10+X10+Y10+Z10+AA10</f>
        <v>98</v>
      </c>
      <c r="U10" s="760">
        <f>E10+M10</f>
        <v>11</v>
      </c>
      <c r="V10" s="760">
        <f>F10+N10</f>
        <v>11</v>
      </c>
      <c r="W10" s="760">
        <f>G10+O10</f>
        <v>2</v>
      </c>
      <c r="X10" s="760">
        <f>H10+P10</f>
        <v>57</v>
      </c>
      <c r="Y10" s="760">
        <f>I10+Q10</f>
        <v>13</v>
      </c>
      <c r="Z10" s="760">
        <f>J10+R10</f>
        <v>4</v>
      </c>
      <c r="AA10" s="759">
        <f>K10+S10</f>
        <v>0</v>
      </c>
      <c r="AB10" s="763">
        <f>AC10+AD10+AE10+AF10+AG10+AH10+AI10</f>
        <v>96</v>
      </c>
      <c r="AC10" s="760">
        <v>10</v>
      </c>
      <c r="AD10" s="760">
        <v>10</v>
      </c>
      <c r="AE10" s="760">
        <v>2</v>
      </c>
      <c r="AF10" s="760">
        <v>57</v>
      </c>
      <c r="AG10" s="760">
        <v>13</v>
      </c>
      <c r="AH10" s="760">
        <v>4</v>
      </c>
      <c r="AI10" s="759">
        <f>AQ10+AY10</f>
        <v>0</v>
      </c>
      <c r="AJ10" s="763">
        <f>AK10+AL10+AM10+AN10+AO10+AP10+AQ10</f>
        <v>67</v>
      </c>
      <c r="AK10" s="282">
        <v>3</v>
      </c>
      <c r="AL10" s="282">
        <v>10</v>
      </c>
      <c r="AM10" s="282">
        <v>2</v>
      </c>
      <c r="AN10" s="282">
        <v>36</v>
      </c>
      <c r="AO10" s="282">
        <v>12</v>
      </c>
      <c r="AP10" s="282">
        <v>4</v>
      </c>
      <c r="AQ10" s="762"/>
      <c r="AR10" s="761">
        <f>AS10+AT10+AU10+AV10+AW10+AX10+AY10</f>
        <v>29</v>
      </c>
      <c r="AS10" s="282">
        <v>7</v>
      </c>
      <c r="AT10" s="282"/>
      <c r="AU10" s="282"/>
      <c r="AV10" s="282">
        <v>21</v>
      </c>
      <c r="AW10" s="282">
        <v>1</v>
      </c>
      <c r="AX10" s="282"/>
      <c r="AY10" s="762"/>
      <c r="AZ10" s="761">
        <f>BA10+BB10+BC10+BD10+BE10+BF10+BG10</f>
        <v>89</v>
      </c>
      <c r="BA10" s="282">
        <v>8</v>
      </c>
      <c r="BB10" s="282">
        <v>6</v>
      </c>
      <c r="BC10" s="282">
        <v>1</v>
      </c>
      <c r="BD10" s="282">
        <v>57</v>
      </c>
      <c r="BE10" s="282">
        <v>13</v>
      </c>
      <c r="BF10" s="282">
        <v>4</v>
      </c>
      <c r="BG10" s="762"/>
      <c r="BH10" s="761">
        <f>BI10+BJ10+BK10+BL10+BM10+BN10+BO10</f>
        <v>2</v>
      </c>
      <c r="BI10" s="760">
        <f>U10-AC10</f>
        <v>1</v>
      </c>
      <c r="BJ10" s="760">
        <f>V10-AD10</f>
        <v>1</v>
      </c>
      <c r="BK10" s="760">
        <f>W10-AE10</f>
        <v>0</v>
      </c>
      <c r="BL10" s="760">
        <f>X10-AF10</f>
        <v>0</v>
      </c>
      <c r="BM10" s="760">
        <f>Y10-AG10</f>
        <v>0</v>
      </c>
      <c r="BN10" s="760">
        <f>Z10-AH10</f>
        <v>0</v>
      </c>
      <c r="BO10" s="759">
        <f>AA10-AI10</f>
        <v>0</v>
      </c>
    </row>
    <row r="11" spans="1:67" ht="12.75">
      <c r="A11" s="280">
        <v>3</v>
      </c>
      <c r="B11" s="281" t="s">
        <v>523</v>
      </c>
      <c r="C11" s="280">
        <v>13</v>
      </c>
      <c r="D11" s="766">
        <v>0</v>
      </c>
      <c r="E11" s="767"/>
      <c r="F11" s="282"/>
      <c r="G11" s="282"/>
      <c r="H11" s="282"/>
      <c r="I11" s="282"/>
      <c r="J11" s="282"/>
      <c r="K11" s="762"/>
      <c r="L11" s="765">
        <f>M11+N11+O11+P11+Q11+R11+S11</f>
        <v>1</v>
      </c>
      <c r="M11" s="283"/>
      <c r="N11" s="282">
        <v>1</v>
      </c>
      <c r="O11" s="282"/>
      <c r="P11" s="282"/>
      <c r="Q11" s="282"/>
      <c r="R11" s="282"/>
      <c r="S11" s="764"/>
      <c r="T11" s="763">
        <f>U11+V11+W11+X11+Y11+Z11+AA11</f>
        <v>1</v>
      </c>
      <c r="U11" s="760">
        <f>E11+M11</f>
        <v>0</v>
      </c>
      <c r="V11" s="760">
        <f>F11+N11</f>
        <v>1</v>
      </c>
      <c r="W11" s="760">
        <f>G11+O11</f>
        <v>0</v>
      </c>
      <c r="X11" s="760">
        <f>H11+P11</f>
        <v>0</v>
      </c>
      <c r="Y11" s="760">
        <f>I11+Q11</f>
        <v>0</v>
      </c>
      <c r="Z11" s="760">
        <f>J11+R11</f>
        <v>0</v>
      </c>
      <c r="AA11" s="759">
        <f>K11+S11</f>
        <v>0</v>
      </c>
      <c r="AB11" s="763">
        <f>AC11+AD11+AE11+AF11+AG11+AH11+AI11</f>
        <v>1</v>
      </c>
      <c r="AC11" s="760">
        <f>AK11+AS11</f>
        <v>0</v>
      </c>
      <c r="AD11" s="760">
        <v>1</v>
      </c>
      <c r="AE11" s="760">
        <f>AM11+AU11</f>
        <v>0</v>
      </c>
      <c r="AF11" s="760">
        <f>AN11+AV11</f>
        <v>0</v>
      </c>
      <c r="AG11" s="760">
        <f>AO11+AW11</f>
        <v>0</v>
      </c>
      <c r="AH11" s="760">
        <f>AP11+AX11</f>
        <v>0</v>
      </c>
      <c r="AI11" s="759">
        <f>AQ11+AY11</f>
        <v>0</v>
      </c>
      <c r="AJ11" s="763">
        <f>AK11+AL11+AM11+AN11+AO11+AP11+AQ11</f>
        <v>1</v>
      </c>
      <c r="AK11" s="282"/>
      <c r="AL11" s="282">
        <v>1</v>
      </c>
      <c r="AM11" s="282"/>
      <c r="AN11" s="282"/>
      <c r="AO11" s="282"/>
      <c r="AP11" s="282"/>
      <c r="AQ11" s="762"/>
      <c r="AR11" s="761">
        <f>AS11+AT11+AU11+AV11+AW11+AX11+AY11</f>
        <v>0</v>
      </c>
      <c r="AS11" s="282"/>
      <c r="AT11" s="282"/>
      <c r="AU11" s="282"/>
      <c r="AV11" s="282"/>
      <c r="AW11" s="282"/>
      <c r="AX11" s="282"/>
      <c r="AY11" s="762"/>
      <c r="AZ11" s="761">
        <f>BA11+BB11+BC11+BD11+BE11+BF11+BG11</f>
        <v>1</v>
      </c>
      <c r="BA11" s="282"/>
      <c r="BB11" s="282">
        <v>1</v>
      </c>
      <c r="BC11" s="282"/>
      <c r="BD11" s="282"/>
      <c r="BE11" s="282"/>
      <c r="BF11" s="282"/>
      <c r="BG11" s="762"/>
      <c r="BH11" s="761">
        <f>BI11+BJ11+BK11+BL11+BM11+BN11+BO11</f>
        <v>0</v>
      </c>
      <c r="BI11" s="760">
        <f>U11-AC11</f>
        <v>0</v>
      </c>
      <c r="BJ11" s="760">
        <f>V11-AD11</f>
        <v>0</v>
      </c>
      <c r="BK11" s="760">
        <f>W11-AE11</f>
        <v>0</v>
      </c>
      <c r="BL11" s="760">
        <f>X11-AF11</f>
        <v>0</v>
      </c>
      <c r="BM11" s="760">
        <f>Y11-AG11</f>
        <v>0</v>
      </c>
      <c r="BN11" s="760">
        <f>Z11-AH11</f>
        <v>0</v>
      </c>
      <c r="BO11" s="759">
        <f>AA11-AI11</f>
        <v>0</v>
      </c>
    </row>
    <row r="12" spans="1:67" ht="12.75">
      <c r="A12" s="280">
        <v>4</v>
      </c>
      <c r="B12" s="281" t="s">
        <v>522</v>
      </c>
      <c r="C12" s="280">
        <v>20</v>
      </c>
      <c r="D12" s="766">
        <f>E12+F12+G12+H12+I12+J12+K12</f>
        <v>0</v>
      </c>
      <c r="E12" s="767"/>
      <c r="F12" s="282"/>
      <c r="G12" s="282"/>
      <c r="H12" s="282"/>
      <c r="I12" s="282"/>
      <c r="J12" s="282"/>
      <c r="K12" s="762"/>
      <c r="L12" s="765">
        <f>M12+N12+O12+P12+Q12+R12+S12</f>
        <v>0</v>
      </c>
      <c r="M12" s="283"/>
      <c r="N12" s="282"/>
      <c r="O12" s="282"/>
      <c r="P12" s="282"/>
      <c r="Q12" s="282"/>
      <c r="R12" s="282"/>
      <c r="S12" s="764"/>
      <c r="T12" s="763">
        <f>U12+V12+W12+X12+Y12+Z12+AA12</f>
        <v>0</v>
      </c>
      <c r="U12" s="760">
        <f>E12+M12</f>
        <v>0</v>
      </c>
      <c r="V12" s="760">
        <f>F12+N12</f>
        <v>0</v>
      </c>
      <c r="W12" s="760">
        <f>G12+O12</f>
        <v>0</v>
      </c>
      <c r="X12" s="760">
        <f>H12+P12</f>
        <v>0</v>
      </c>
      <c r="Y12" s="760">
        <f>I12+Q12</f>
        <v>0</v>
      </c>
      <c r="Z12" s="760">
        <f>J12+R12</f>
        <v>0</v>
      </c>
      <c r="AA12" s="759">
        <f>K12+S12</f>
        <v>0</v>
      </c>
      <c r="AB12" s="763">
        <f>AC12+AD12+AE12+AF12+AG12+AH12+AI12</f>
        <v>0</v>
      </c>
      <c r="AC12" s="760">
        <f>AK12+AS12</f>
        <v>0</v>
      </c>
      <c r="AD12" s="760">
        <f>AL12+AT12</f>
        <v>0</v>
      </c>
      <c r="AE12" s="760">
        <f>AM12+AU12</f>
        <v>0</v>
      </c>
      <c r="AF12" s="760">
        <f>AN12+AV12</f>
        <v>0</v>
      </c>
      <c r="AG12" s="760">
        <f>AO12+AW12</f>
        <v>0</v>
      </c>
      <c r="AH12" s="760">
        <f>AP12+AX12</f>
        <v>0</v>
      </c>
      <c r="AI12" s="759">
        <f>AQ12+AY12</f>
        <v>0</v>
      </c>
      <c r="AJ12" s="763">
        <f>AK12+AL12+AM12+AN12+AO12+AP12+AQ12</f>
        <v>0</v>
      </c>
      <c r="AK12" s="282"/>
      <c r="AL12" s="282"/>
      <c r="AM12" s="282"/>
      <c r="AN12" s="282"/>
      <c r="AO12" s="282"/>
      <c r="AP12" s="282"/>
      <c r="AQ12" s="762"/>
      <c r="AR12" s="761">
        <f>AS12+AT12+AU12+AV12+AW12+AX12+AY12</f>
        <v>0</v>
      </c>
      <c r="AS12" s="282"/>
      <c r="AT12" s="282"/>
      <c r="AU12" s="282"/>
      <c r="AV12" s="282"/>
      <c r="AW12" s="282"/>
      <c r="AX12" s="282"/>
      <c r="AY12" s="762"/>
      <c r="AZ12" s="761">
        <f>BA12+BB12+BC12+BD12+BE12+BF12+BG12</f>
        <v>0</v>
      </c>
      <c r="BA12" s="282"/>
      <c r="BB12" s="282"/>
      <c r="BC12" s="282"/>
      <c r="BD12" s="282"/>
      <c r="BE12" s="282"/>
      <c r="BF12" s="282"/>
      <c r="BG12" s="762"/>
      <c r="BH12" s="761">
        <f>BI12+BJ12+BK12+BL12+BM12+BN12+BO12</f>
        <v>0</v>
      </c>
      <c r="BI12" s="760">
        <f>U12-AC12</f>
        <v>0</v>
      </c>
      <c r="BJ12" s="760">
        <f>V12-AD12</f>
        <v>0</v>
      </c>
      <c r="BK12" s="760">
        <f>W12-AE12</f>
        <v>0</v>
      </c>
      <c r="BL12" s="760">
        <f>X12-AF12</f>
        <v>0</v>
      </c>
      <c r="BM12" s="760">
        <f>Y12-AG12</f>
        <v>0</v>
      </c>
      <c r="BN12" s="760">
        <f>Z12-AH12</f>
        <v>0</v>
      </c>
      <c r="BO12" s="759">
        <f>AA12-AI12</f>
        <v>0</v>
      </c>
    </row>
    <row r="13" spans="1:67" ht="12.75">
      <c r="A13" s="280">
        <v>5</v>
      </c>
      <c r="B13" s="281" t="s">
        <v>521</v>
      </c>
      <c r="C13" s="280">
        <v>15</v>
      </c>
      <c r="D13" s="766">
        <f>E13+F13+G13+H13+I13+J13+K13</f>
        <v>0</v>
      </c>
      <c r="E13" s="767"/>
      <c r="F13" s="282"/>
      <c r="G13" s="282"/>
      <c r="H13" s="282"/>
      <c r="I13" s="282"/>
      <c r="J13" s="282"/>
      <c r="K13" s="762"/>
      <c r="L13" s="765">
        <f>M13+N13+O13+P13+Q13+R13+S13</f>
        <v>0</v>
      </c>
      <c r="M13" s="283"/>
      <c r="N13" s="282"/>
      <c r="O13" s="282"/>
      <c r="P13" s="282"/>
      <c r="Q13" s="282"/>
      <c r="R13" s="282"/>
      <c r="S13" s="764"/>
      <c r="T13" s="763">
        <f>U13+V13+W13+X13+Y13+Z13+AA13</f>
        <v>0</v>
      </c>
      <c r="U13" s="760">
        <f>E13+M13</f>
        <v>0</v>
      </c>
      <c r="V13" s="760">
        <f>F13+N13</f>
        <v>0</v>
      </c>
      <c r="W13" s="760">
        <f>G13+O13</f>
        <v>0</v>
      </c>
      <c r="X13" s="760">
        <f>H13+P13</f>
        <v>0</v>
      </c>
      <c r="Y13" s="760">
        <f>I13+Q13</f>
        <v>0</v>
      </c>
      <c r="Z13" s="760">
        <f>J13+R13</f>
        <v>0</v>
      </c>
      <c r="AA13" s="759">
        <f>K13+S13</f>
        <v>0</v>
      </c>
      <c r="AB13" s="763">
        <f>AC13+AD13+AE13+AF13+AG13+AH13+AI13</f>
        <v>0</v>
      </c>
      <c r="AC13" s="760">
        <f>AK13+AS13</f>
        <v>0</v>
      </c>
      <c r="AD13" s="760">
        <f>AL13+AT13</f>
        <v>0</v>
      </c>
      <c r="AE13" s="760">
        <f>AM13+AU13</f>
        <v>0</v>
      </c>
      <c r="AF13" s="760">
        <f>AN13+AV13</f>
        <v>0</v>
      </c>
      <c r="AG13" s="760">
        <f>AO13+AW13</f>
        <v>0</v>
      </c>
      <c r="AH13" s="760">
        <f>AP13+AX13</f>
        <v>0</v>
      </c>
      <c r="AI13" s="759">
        <f>AQ13+AY13</f>
        <v>0</v>
      </c>
      <c r="AJ13" s="763">
        <f>AK13+AL13+AM13+AN13+AO13+AP13+AQ13</f>
        <v>0</v>
      </c>
      <c r="AK13" s="282"/>
      <c r="AL13" s="282"/>
      <c r="AM13" s="282"/>
      <c r="AN13" s="282"/>
      <c r="AO13" s="282"/>
      <c r="AP13" s="282"/>
      <c r="AQ13" s="762"/>
      <c r="AR13" s="761">
        <f>AS13+AT13+AU13+AV13+AW13+AX13+AY13</f>
        <v>0</v>
      </c>
      <c r="AS13" s="282"/>
      <c r="AT13" s="282"/>
      <c r="AU13" s="282"/>
      <c r="AV13" s="282"/>
      <c r="AW13" s="282"/>
      <c r="AX13" s="282"/>
      <c r="AY13" s="762"/>
      <c r="AZ13" s="761">
        <f>BA13+BB13+BC13+BD13+BE13+BF13+BG13</f>
        <v>0</v>
      </c>
      <c r="BA13" s="282"/>
      <c r="BB13" s="282"/>
      <c r="BC13" s="282"/>
      <c r="BD13" s="282"/>
      <c r="BE13" s="282"/>
      <c r="BF13" s="282"/>
      <c r="BG13" s="762"/>
      <c r="BH13" s="761">
        <f>BI13+BJ13+BK13+BL13+BM13+BN13+BO13</f>
        <v>0</v>
      </c>
      <c r="BI13" s="760">
        <f>U13-AC13</f>
        <v>0</v>
      </c>
      <c r="BJ13" s="760">
        <f>V13-AD13</f>
        <v>0</v>
      </c>
      <c r="BK13" s="760">
        <f>W13-AE13</f>
        <v>0</v>
      </c>
      <c r="BL13" s="760">
        <f>X13-AF13</f>
        <v>0</v>
      </c>
      <c r="BM13" s="760">
        <f>Y13-AG13</f>
        <v>0</v>
      </c>
      <c r="BN13" s="760">
        <f>Z13-AH13</f>
        <v>0</v>
      </c>
      <c r="BO13" s="759">
        <f>AA13-AI13</f>
        <v>0</v>
      </c>
    </row>
    <row r="14" spans="1:67" ht="12.75">
      <c r="A14" s="280">
        <v>6</v>
      </c>
      <c r="B14" s="281" t="s">
        <v>520</v>
      </c>
      <c r="C14" s="280">
        <v>11</v>
      </c>
      <c r="D14" s="766">
        <f>E14+F14+G14+H14+I14+J14+K14</f>
        <v>1</v>
      </c>
      <c r="E14" s="767">
        <v>1</v>
      </c>
      <c r="F14" s="282"/>
      <c r="G14" s="282"/>
      <c r="H14" s="282"/>
      <c r="I14" s="282"/>
      <c r="J14" s="282"/>
      <c r="K14" s="762"/>
      <c r="L14" s="765">
        <f>M14+N14+O14+P14+Q14+R14+S14</f>
        <v>91</v>
      </c>
      <c r="M14" s="283">
        <v>9</v>
      </c>
      <c r="N14" s="282">
        <v>13</v>
      </c>
      <c r="O14" s="282">
        <v>1</v>
      </c>
      <c r="P14" s="282">
        <v>53</v>
      </c>
      <c r="Q14" s="282">
        <v>13</v>
      </c>
      <c r="R14" s="282">
        <v>2</v>
      </c>
      <c r="S14" s="764"/>
      <c r="T14" s="763">
        <f>U14+V14+W14+X14+Y14+Z14+AA14</f>
        <v>92</v>
      </c>
      <c r="U14" s="760">
        <f>E14+M14</f>
        <v>10</v>
      </c>
      <c r="V14" s="760">
        <f>F14+N14</f>
        <v>13</v>
      </c>
      <c r="W14" s="760">
        <f>G14+O14</f>
        <v>1</v>
      </c>
      <c r="X14" s="760">
        <f>H14+P14</f>
        <v>53</v>
      </c>
      <c r="Y14" s="760">
        <f>I14+Q14</f>
        <v>13</v>
      </c>
      <c r="Z14" s="760">
        <f>J14+R14</f>
        <v>2</v>
      </c>
      <c r="AA14" s="759">
        <f>K14+S14</f>
        <v>0</v>
      </c>
      <c r="AB14" s="763">
        <f>AC14+AD14+AE14+AF14+AG14+AH14+AI14</f>
        <v>88</v>
      </c>
      <c r="AC14" s="760">
        <v>9</v>
      </c>
      <c r="AD14" s="760">
        <v>11</v>
      </c>
      <c r="AE14" s="760">
        <v>1</v>
      </c>
      <c r="AF14" s="760">
        <v>52</v>
      </c>
      <c r="AG14" s="760">
        <v>13</v>
      </c>
      <c r="AH14" s="760">
        <v>2</v>
      </c>
      <c r="AI14" s="759">
        <f>AQ14+AY14</f>
        <v>0</v>
      </c>
      <c r="AJ14" s="763">
        <f>AK14+AL14+AM14+AN14+AO14+AP14+AQ14</f>
        <v>79</v>
      </c>
      <c r="AK14" s="282">
        <v>5</v>
      </c>
      <c r="AL14" s="282">
        <v>10</v>
      </c>
      <c r="AM14" s="282">
        <v>1</v>
      </c>
      <c r="AN14" s="282">
        <v>50</v>
      </c>
      <c r="AO14" s="282">
        <v>11</v>
      </c>
      <c r="AP14" s="282">
        <v>2</v>
      </c>
      <c r="AQ14" s="762"/>
      <c r="AR14" s="761">
        <f>AS14+AT14+AU14+AV14+AW14+AX14+AY14</f>
        <v>9</v>
      </c>
      <c r="AS14" s="282">
        <v>4</v>
      </c>
      <c r="AT14" s="282">
        <v>1</v>
      </c>
      <c r="AU14" s="282"/>
      <c r="AV14" s="282">
        <v>2</v>
      </c>
      <c r="AW14" s="282">
        <v>2</v>
      </c>
      <c r="AX14" s="282"/>
      <c r="AY14" s="762"/>
      <c r="AZ14" s="761">
        <f>BA14+BB14+BC14+BD14+BE14+BF14+BG14</f>
        <v>85</v>
      </c>
      <c r="BA14" s="282">
        <v>8</v>
      </c>
      <c r="BB14" s="282">
        <v>9</v>
      </c>
      <c r="BC14" s="282">
        <v>1</v>
      </c>
      <c r="BD14" s="282">
        <v>52</v>
      </c>
      <c r="BE14" s="282">
        <v>13</v>
      </c>
      <c r="BF14" s="282">
        <v>2</v>
      </c>
      <c r="BG14" s="762"/>
      <c r="BH14" s="761">
        <f>BI14+BJ14+BK14+BL14+BM14+BN14+BO14</f>
        <v>4</v>
      </c>
      <c r="BI14" s="760">
        <f>U14-AC14</f>
        <v>1</v>
      </c>
      <c r="BJ14" s="760">
        <f>V14-AD14</f>
        <v>2</v>
      </c>
      <c r="BK14" s="760">
        <f>W14-AE14</f>
        <v>0</v>
      </c>
      <c r="BL14" s="760">
        <f>X14-AF14</f>
        <v>1</v>
      </c>
      <c r="BM14" s="760">
        <f>Y14-AG14</f>
        <v>0</v>
      </c>
      <c r="BN14" s="760">
        <f>Z14-AH14</f>
        <v>0</v>
      </c>
      <c r="BO14" s="759">
        <f>AA14-AI14</f>
        <v>0</v>
      </c>
    </row>
    <row r="15" spans="1:67" ht="12.75">
      <c r="A15" s="280">
        <v>7</v>
      </c>
      <c r="B15" s="281" t="s">
        <v>519</v>
      </c>
      <c r="C15" s="280">
        <v>12</v>
      </c>
      <c r="D15" s="766">
        <f>E15+F15+G15+H15+I15+J15+K15</f>
        <v>0</v>
      </c>
      <c r="E15" s="767"/>
      <c r="F15" s="282"/>
      <c r="G15" s="282"/>
      <c r="H15" s="282"/>
      <c r="I15" s="282"/>
      <c r="J15" s="282"/>
      <c r="K15" s="762"/>
      <c r="L15" s="765">
        <f>M15+N15+O15+P15+Q15+R15+S15</f>
        <v>0</v>
      </c>
      <c r="M15" s="283"/>
      <c r="N15" s="282"/>
      <c r="O15" s="282"/>
      <c r="P15" s="282"/>
      <c r="Q15" s="282"/>
      <c r="R15" s="282"/>
      <c r="S15" s="764"/>
      <c r="T15" s="763">
        <f>U15+V15+W15+X15+Y15+Z15+AA15</f>
        <v>0</v>
      </c>
      <c r="U15" s="760">
        <f>E15+M15</f>
        <v>0</v>
      </c>
      <c r="V15" s="760">
        <f>F15+N15</f>
        <v>0</v>
      </c>
      <c r="W15" s="760">
        <f>G15+O15</f>
        <v>0</v>
      </c>
      <c r="X15" s="760">
        <f>H15+P15</f>
        <v>0</v>
      </c>
      <c r="Y15" s="760">
        <f>I15+Q15</f>
        <v>0</v>
      </c>
      <c r="Z15" s="760">
        <f>J15+R15</f>
        <v>0</v>
      </c>
      <c r="AA15" s="759">
        <f>K15+S15</f>
        <v>0</v>
      </c>
      <c r="AB15" s="763">
        <f>AC15+AD15+AE15+AF15+AG15+AH15+AI15</f>
        <v>0</v>
      </c>
      <c r="AC15" s="760">
        <f>AK15+AS15</f>
        <v>0</v>
      </c>
      <c r="AD15" s="760">
        <f>AL15+AT15</f>
        <v>0</v>
      </c>
      <c r="AE15" s="760">
        <f>AM15+AU15</f>
        <v>0</v>
      </c>
      <c r="AF15" s="760">
        <f>AN15+AV15</f>
        <v>0</v>
      </c>
      <c r="AG15" s="760">
        <f>AO15+AW15</f>
        <v>0</v>
      </c>
      <c r="AH15" s="760">
        <f>AP15+AX15</f>
        <v>0</v>
      </c>
      <c r="AI15" s="759">
        <f>AQ15+AY15</f>
        <v>0</v>
      </c>
      <c r="AJ15" s="763">
        <f>AK15+AL15+AM15+AN15+AO15+AP15+AQ15</f>
        <v>0</v>
      </c>
      <c r="AK15" s="282"/>
      <c r="AL15" s="282"/>
      <c r="AM15" s="282"/>
      <c r="AN15" s="282"/>
      <c r="AO15" s="282"/>
      <c r="AP15" s="282"/>
      <c r="AQ15" s="762"/>
      <c r="AR15" s="761">
        <f>AS15+AT15+AU15+AV15+AW15+AX15+AY15</f>
        <v>0</v>
      </c>
      <c r="AS15" s="282"/>
      <c r="AT15" s="282"/>
      <c r="AU15" s="282"/>
      <c r="AV15" s="282"/>
      <c r="AW15" s="282"/>
      <c r="AX15" s="282"/>
      <c r="AY15" s="762"/>
      <c r="AZ15" s="761">
        <f>BA15+BB15+BC15+BD15+BE15+BF15+BG15</f>
        <v>0</v>
      </c>
      <c r="BA15" s="282"/>
      <c r="BB15" s="282"/>
      <c r="BC15" s="282"/>
      <c r="BD15" s="282"/>
      <c r="BE15" s="282"/>
      <c r="BF15" s="282"/>
      <c r="BG15" s="762"/>
      <c r="BH15" s="761">
        <f>BI15+BJ15+BK15+BL15+BM15+BN15+BO15</f>
        <v>0</v>
      </c>
      <c r="BI15" s="760">
        <f>U15-AC15</f>
        <v>0</v>
      </c>
      <c r="BJ15" s="760">
        <f>V15-AD15</f>
        <v>0</v>
      </c>
      <c r="BK15" s="760">
        <f>W15-AE15</f>
        <v>0</v>
      </c>
      <c r="BL15" s="760">
        <f>X15-AF15</f>
        <v>0</v>
      </c>
      <c r="BM15" s="760">
        <f>Y15-AG15</f>
        <v>0</v>
      </c>
      <c r="BN15" s="760">
        <f>Z15-AH15</f>
        <v>0</v>
      </c>
      <c r="BO15" s="759">
        <f>AA15-AI15</f>
        <v>0</v>
      </c>
    </row>
    <row r="16" spans="1:67" ht="12.75">
      <c r="A16" s="280">
        <v>8</v>
      </c>
      <c r="B16" s="281" t="s">
        <v>518</v>
      </c>
      <c r="C16" s="280">
        <v>14</v>
      </c>
      <c r="D16" s="766">
        <f>E16+F16+G16+H16+I16+J16+K16</f>
        <v>0</v>
      </c>
      <c r="E16" s="767"/>
      <c r="F16" s="282"/>
      <c r="G16" s="282"/>
      <c r="H16" s="282"/>
      <c r="I16" s="282"/>
      <c r="J16" s="282"/>
      <c r="K16" s="762"/>
      <c r="L16" s="765">
        <f>M16+N16+O16+P16+Q16+R16+S16</f>
        <v>0</v>
      </c>
      <c r="M16" s="283"/>
      <c r="N16" s="282"/>
      <c r="O16" s="282"/>
      <c r="P16" s="282"/>
      <c r="Q16" s="282"/>
      <c r="R16" s="282"/>
      <c r="S16" s="764"/>
      <c r="T16" s="763">
        <f>U16+V16+W16+X16+Y16+Z16+AA16</f>
        <v>0</v>
      </c>
      <c r="U16" s="760">
        <f>E16+M16</f>
        <v>0</v>
      </c>
      <c r="V16" s="760">
        <f>F16+N16</f>
        <v>0</v>
      </c>
      <c r="W16" s="760">
        <f>G16+O16</f>
        <v>0</v>
      </c>
      <c r="X16" s="760">
        <f>H16+P16</f>
        <v>0</v>
      </c>
      <c r="Y16" s="760">
        <f>I16+Q16</f>
        <v>0</v>
      </c>
      <c r="Z16" s="760">
        <f>J16+R16</f>
        <v>0</v>
      </c>
      <c r="AA16" s="759">
        <f>K16+S16</f>
        <v>0</v>
      </c>
      <c r="AB16" s="763">
        <f>AC16+AD16+AE16+AF16+AG16+AH16+AI16</f>
        <v>0</v>
      </c>
      <c r="AC16" s="760">
        <f>AK16+AS16</f>
        <v>0</v>
      </c>
      <c r="AD16" s="760">
        <f>AL16+AT16</f>
        <v>0</v>
      </c>
      <c r="AE16" s="760">
        <f>AM16+AU16</f>
        <v>0</v>
      </c>
      <c r="AF16" s="760">
        <f>AN16+AV16</f>
        <v>0</v>
      </c>
      <c r="AG16" s="760">
        <f>AO16+AW16</f>
        <v>0</v>
      </c>
      <c r="AH16" s="760">
        <f>AP16+AX16</f>
        <v>0</v>
      </c>
      <c r="AI16" s="759">
        <f>AQ16+AY16</f>
        <v>0</v>
      </c>
      <c r="AJ16" s="763">
        <f>AK16+AL16+AM16+AN16+AO16+AP16+AQ16</f>
        <v>0</v>
      </c>
      <c r="AK16" s="282"/>
      <c r="AL16" s="282"/>
      <c r="AM16" s="282"/>
      <c r="AN16" s="282"/>
      <c r="AO16" s="282"/>
      <c r="AP16" s="282"/>
      <c r="AQ16" s="762"/>
      <c r="AR16" s="761">
        <f>AS16+AT16+AU16+AV16+AW16+AX16+AY16</f>
        <v>0</v>
      </c>
      <c r="AS16" s="282"/>
      <c r="AT16" s="282"/>
      <c r="AU16" s="282"/>
      <c r="AV16" s="282"/>
      <c r="AW16" s="282"/>
      <c r="AX16" s="282"/>
      <c r="AY16" s="762"/>
      <c r="AZ16" s="761">
        <f>BA16+BB16+BC16+BD16+BE16+BF16+BG16</f>
        <v>0</v>
      </c>
      <c r="BA16" s="282"/>
      <c r="BB16" s="282"/>
      <c r="BC16" s="282"/>
      <c r="BD16" s="282"/>
      <c r="BE16" s="282"/>
      <c r="BF16" s="282"/>
      <c r="BG16" s="762"/>
      <c r="BH16" s="761">
        <f>BI16+BJ16+BK16+BL16+BM16+BN16+BO16</f>
        <v>0</v>
      </c>
      <c r="BI16" s="760">
        <f>U16-AC16</f>
        <v>0</v>
      </c>
      <c r="BJ16" s="760">
        <f>V16-AD16</f>
        <v>0</v>
      </c>
      <c r="BK16" s="760">
        <f>W16-AE16</f>
        <v>0</v>
      </c>
      <c r="BL16" s="760">
        <f>X16-AF16</f>
        <v>0</v>
      </c>
      <c r="BM16" s="760">
        <f>Y16-AG16</f>
        <v>0</v>
      </c>
      <c r="BN16" s="760">
        <f>Z16-AH16</f>
        <v>0</v>
      </c>
      <c r="BO16" s="759">
        <f>AA16-AI16</f>
        <v>0</v>
      </c>
    </row>
    <row r="17" spans="1:67" ht="12.75">
      <c r="A17" s="280">
        <v>9</v>
      </c>
      <c r="B17" s="281" t="s">
        <v>517</v>
      </c>
      <c r="C17" s="280">
        <v>12</v>
      </c>
      <c r="D17" s="766">
        <f>E17+F17+G17+H17+I17+J17+K17</f>
        <v>0</v>
      </c>
      <c r="E17" s="282"/>
      <c r="F17" s="282"/>
      <c r="G17" s="282"/>
      <c r="H17" s="282"/>
      <c r="I17" s="282"/>
      <c r="J17" s="282"/>
      <c r="K17" s="762"/>
      <c r="L17" s="765">
        <f>M17+N17+O17+P17+Q17+R17+S17</f>
        <v>0</v>
      </c>
      <c r="M17" s="283"/>
      <c r="N17" s="282"/>
      <c r="O17" s="282"/>
      <c r="P17" s="282"/>
      <c r="Q17" s="282"/>
      <c r="R17" s="282"/>
      <c r="S17" s="764"/>
      <c r="T17" s="763">
        <f>U17+V17+W17+X17+Y17+Z17+AA17</f>
        <v>0</v>
      </c>
      <c r="U17" s="760">
        <f>E17+M17</f>
        <v>0</v>
      </c>
      <c r="V17" s="760">
        <f>F17+N17</f>
        <v>0</v>
      </c>
      <c r="W17" s="760">
        <f>G17+O17</f>
        <v>0</v>
      </c>
      <c r="X17" s="760">
        <f>H17+P17</f>
        <v>0</v>
      </c>
      <c r="Y17" s="760">
        <f>I17+Q17</f>
        <v>0</v>
      </c>
      <c r="Z17" s="760">
        <f>J17+R17</f>
        <v>0</v>
      </c>
      <c r="AA17" s="759">
        <f>K17+S17</f>
        <v>0</v>
      </c>
      <c r="AB17" s="763">
        <f>AC17+AD17+AE17+AF17+AG17+AH17+AI17</f>
        <v>0</v>
      </c>
      <c r="AC17" s="760">
        <f>AK17+AS17</f>
        <v>0</v>
      </c>
      <c r="AD17" s="760">
        <f>AL17+AT17</f>
        <v>0</v>
      </c>
      <c r="AE17" s="760">
        <f>AM17+AU17</f>
        <v>0</v>
      </c>
      <c r="AF17" s="760">
        <f>AN17+AV17</f>
        <v>0</v>
      </c>
      <c r="AG17" s="760">
        <f>AO17+AW17</f>
        <v>0</v>
      </c>
      <c r="AH17" s="760">
        <f>AP17+AX17</f>
        <v>0</v>
      </c>
      <c r="AI17" s="759">
        <f>AQ17+AY17</f>
        <v>0</v>
      </c>
      <c r="AJ17" s="763">
        <f>AK17+AL17+AM17+AN17+AO17+AP17+AQ17</f>
        <v>0</v>
      </c>
      <c r="AK17" s="282"/>
      <c r="AL17" s="282"/>
      <c r="AM17" s="282"/>
      <c r="AN17" s="282"/>
      <c r="AO17" s="282"/>
      <c r="AP17" s="282"/>
      <c r="AQ17" s="762"/>
      <c r="AR17" s="761">
        <f>AS17+AT17+AU17+AV17+AW17+AX17+AY17</f>
        <v>0</v>
      </c>
      <c r="AS17" s="282"/>
      <c r="AT17" s="282"/>
      <c r="AU17" s="282"/>
      <c r="AV17" s="282"/>
      <c r="AW17" s="282"/>
      <c r="AX17" s="282"/>
      <c r="AY17" s="762"/>
      <c r="AZ17" s="761">
        <f>BA17+BB17+BC17+BD17+BE17+BF17+BG17</f>
        <v>0</v>
      </c>
      <c r="BA17" s="282"/>
      <c r="BB17" s="282"/>
      <c r="BC17" s="282"/>
      <c r="BD17" s="282"/>
      <c r="BE17" s="282"/>
      <c r="BF17" s="282"/>
      <c r="BG17" s="762"/>
      <c r="BH17" s="761">
        <f>BI17+BJ17+BK17+BL17+BM17+BN17+BO17</f>
        <v>0</v>
      </c>
      <c r="BI17" s="760">
        <f>U17-AC17</f>
        <v>0</v>
      </c>
      <c r="BJ17" s="760">
        <f>V17-AD17</f>
        <v>0</v>
      </c>
      <c r="BK17" s="760">
        <f>W17-AE17</f>
        <v>0</v>
      </c>
      <c r="BL17" s="760">
        <f>X17-AF17</f>
        <v>0</v>
      </c>
      <c r="BM17" s="760">
        <f>Y17-AG17</f>
        <v>0</v>
      </c>
      <c r="BN17" s="760">
        <f>Z17-AH17</f>
        <v>0</v>
      </c>
      <c r="BO17" s="759">
        <f>AA17-AI17</f>
        <v>0</v>
      </c>
    </row>
    <row r="18" spans="1:67" ht="12.75">
      <c r="A18" s="280">
        <v>10</v>
      </c>
      <c r="B18" s="281" t="s">
        <v>516</v>
      </c>
      <c r="C18" s="280">
        <v>5</v>
      </c>
      <c r="D18" s="766">
        <f>E18+F18+G18+H18+I18+J18+K18</f>
        <v>7</v>
      </c>
      <c r="E18" s="282">
        <v>1</v>
      </c>
      <c r="F18" s="282"/>
      <c r="G18" s="282"/>
      <c r="H18" s="282">
        <v>1</v>
      </c>
      <c r="I18" s="282">
        <v>3</v>
      </c>
      <c r="J18" s="282">
        <v>2</v>
      </c>
      <c r="K18" s="762"/>
      <c r="L18" s="765">
        <f>M18+N18+O18+P18+Q18+R18+S18</f>
        <v>117</v>
      </c>
      <c r="M18" s="283">
        <v>9</v>
      </c>
      <c r="N18" s="282">
        <v>14</v>
      </c>
      <c r="O18" s="282">
        <v>1</v>
      </c>
      <c r="P18" s="282">
        <v>79</v>
      </c>
      <c r="Q18" s="282">
        <v>14</v>
      </c>
      <c r="R18" s="282"/>
      <c r="S18" s="764"/>
      <c r="T18" s="763">
        <f>U18+V18+W18+X18+Y18+Z18+AA18</f>
        <v>124</v>
      </c>
      <c r="U18" s="760">
        <f>E18+M18</f>
        <v>10</v>
      </c>
      <c r="V18" s="760">
        <f>F18+N18</f>
        <v>14</v>
      </c>
      <c r="W18" s="760">
        <f>G18+O18</f>
        <v>1</v>
      </c>
      <c r="X18" s="760">
        <f>H18+P18</f>
        <v>80</v>
      </c>
      <c r="Y18" s="760">
        <f>I18+Q18</f>
        <v>17</v>
      </c>
      <c r="Z18" s="760">
        <f>J18+R18</f>
        <v>2</v>
      </c>
      <c r="AA18" s="759">
        <f>K18+S18</f>
        <v>0</v>
      </c>
      <c r="AB18" s="763">
        <f>AC18+AD18+AE18+AF18+AG18+AH18+AI18</f>
        <v>113</v>
      </c>
      <c r="AC18" s="760">
        <v>10</v>
      </c>
      <c r="AD18" s="760">
        <v>7</v>
      </c>
      <c r="AE18" s="760">
        <v>1</v>
      </c>
      <c r="AF18" s="760">
        <v>80</v>
      </c>
      <c r="AG18" s="760">
        <v>13</v>
      </c>
      <c r="AH18" s="760">
        <v>2</v>
      </c>
      <c r="AI18" s="759">
        <f>AQ18+AY18</f>
        <v>0</v>
      </c>
      <c r="AJ18" s="763">
        <f>AK18+AL18+AM18+AN18+AO18+AP18+AQ18</f>
        <v>105</v>
      </c>
      <c r="AK18" s="282">
        <v>6</v>
      </c>
      <c r="AL18" s="282">
        <v>7</v>
      </c>
      <c r="AM18" s="282">
        <v>1</v>
      </c>
      <c r="AN18" s="282">
        <v>76</v>
      </c>
      <c r="AO18" s="282">
        <v>13</v>
      </c>
      <c r="AP18" s="282">
        <v>2</v>
      </c>
      <c r="AQ18" s="762"/>
      <c r="AR18" s="761">
        <f>AS18+AT18+AU18+AV18+AW18+AX18+AY18</f>
        <v>8</v>
      </c>
      <c r="AS18" s="282">
        <v>4</v>
      </c>
      <c r="AT18" s="282"/>
      <c r="AU18" s="282"/>
      <c r="AV18" s="282">
        <v>4</v>
      </c>
      <c r="AW18" s="282"/>
      <c r="AX18" s="282"/>
      <c r="AY18" s="762"/>
      <c r="AZ18" s="761">
        <f>BA18+BB18+BC18+BD18+BE18+BF18+BG18</f>
        <v>112</v>
      </c>
      <c r="BA18" s="282">
        <v>10</v>
      </c>
      <c r="BB18" s="282">
        <v>6</v>
      </c>
      <c r="BC18" s="282">
        <v>1</v>
      </c>
      <c r="BD18" s="282">
        <v>80</v>
      </c>
      <c r="BE18" s="282">
        <v>13</v>
      </c>
      <c r="BF18" s="282">
        <v>2</v>
      </c>
      <c r="BG18" s="762"/>
      <c r="BH18" s="761">
        <f>BI18+BJ18+BK18+BL18+BM18+BN18+BO18</f>
        <v>11</v>
      </c>
      <c r="BI18" s="760">
        <f>U18-AC18</f>
        <v>0</v>
      </c>
      <c r="BJ18" s="760">
        <f>V18-AD18</f>
        <v>7</v>
      </c>
      <c r="BK18" s="760">
        <f>W18-AE18</f>
        <v>0</v>
      </c>
      <c r="BL18" s="760">
        <f>X18-AF18</f>
        <v>0</v>
      </c>
      <c r="BM18" s="760">
        <f>Y18-AG18</f>
        <v>4</v>
      </c>
      <c r="BN18" s="760">
        <f>Z18-AH18</f>
        <v>0</v>
      </c>
      <c r="BO18" s="759">
        <f>AA18-AI18</f>
        <v>0</v>
      </c>
    </row>
    <row r="19" spans="1:67" ht="12.75">
      <c r="A19" s="280">
        <v>11</v>
      </c>
      <c r="B19" s="281" t="s">
        <v>515</v>
      </c>
      <c r="C19" s="280">
        <v>17</v>
      </c>
      <c r="D19" s="766">
        <f>E19+F19+G19+H19+I19+J19+K19</f>
        <v>0</v>
      </c>
      <c r="E19" s="282"/>
      <c r="F19" s="282"/>
      <c r="G19" s="282"/>
      <c r="H19" s="282"/>
      <c r="I19" s="282"/>
      <c r="J19" s="282"/>
      <c r="K19" s="762"/>
      <c r="L19" s="765">
        <f>M19+N19+O19+P19+Q19+R19+S19</f>
        <v>0</v>
      </c>
      <c r="M19" s="283"/>
      <c r="N19" s="282"/>
      <c r="O19" s="282"/>
      <c r="P19" s="282"/>
      <c r="Q19" s="282"/>
      <c r="R19" s="282"/>
      <c r="S19" s="764"/>
      <c r="T19" s="763">
        <f>U19+V19+W19+X19+Y19+Z19+AA19</f>
        <v>0</v>
      </c>
      <c r="U19" s="760">
        <f>E19+M19</f>
        <v>0</v>
      </c>
      <c r="V19" s="760">
        <f>F19+N19</f>
        <v>0</v>
      </c>
      <c r="W19" s="760">
        <f>G19+O19</f>
        <v>0</v>
      </c>
      <c r="X19" s="760">
        <f>H19+P19</f>
        <v>0</v>
      </c>
      <c r="Y19" s="760">
        <f>I19+Q19</f>
        <v>0</v>
      </c>
      <c r="Z19" s="760">
        <f>J19+R19</f>
        <v>0</v>
      </c>
      <c r="AA19" s="759">
        <f>K19+S19</f>
        <v>0</v>
      </c>
      <c r="AB19" s="763">
        <f>AC19+AD19+AE19+AF19+AG19+AH19+AI19</f>
        <v>0</v>
      </c>
      <c r="AC19" s="760">
        <f>AK19+AS19</f>
        <v>0</v>
      </c>
      <c r="AD19" s="760">
        <f>AL19+AT19</f>
        <v>0</v>
      </c>
      <c r="AE19" s="760">
        <f>AM19+AU19</f>
        <v>0</v>
      </c>
      <c r="AF19" s="760">
        <f>AN19+AV19</f>
        <v>0</v>
      </c>
      <c r="AG19" s="760">
        <f>AO19+AW19</f>
        <v>0</v>
      </c>
      <c r="AH19" s="760">
        <f>AP19+AX19</f>
        <v>0</v>
      </c>
      <c r="AI19" s="759">
        <f>AQ19+AY19</f>
        <v>0</v>
      </c>
      <c r="AJ19" s="763">
        <f>AK19+AL19+AM19+AN19+AO19+AP19+AQ19</f>
        <v>0</v>
      </c>
      <c r="AK19" s="282"/>
      <c r="AL19" s="282"/>
      <c r="AM19" s="282"/>
      <c r="AN19" s="282"/>
      <c r="AO19" s="282"/>
      <c r="AP19" s="282"/>
      <c r="AQ19" s="762"/>
      <c r="AR19" s="761">
        <f>AS19+AT19+AU19+AV19+AW19+AX19+AY19</f>
        <v>0</v>
      </c>
      <c r="AS19" s="282"/>
      <c r="AT19" s="282"/>
      <c r="AU19" s="282"/>
      <c r="AV19" s="282"/>
      <c r="AW19" s="282"/>
      <c r="AX19" s="282"/>
      <c r="AY19" s="762"/>
      <c r="AZ19" s="761">
        <f>BA19+BB19+BC19+BD19+BE19+BF19+BG19</f>
        <v>0</v>
      </c>
      <c r="BA19" s="282"/>
      <c r="BB19" s="282"/>
      <c r="BC19" s="282"/>
      <c r="BD19" s="282"/>
      <c r="BE19" s="282"/>
      <c r="BF19" s="282"/>
      <c r="BG19" s="762"/>
      <c r="BH19" s="761">
        <f>BI19+BJ19+BK19+BL19+BM19+BN19+BO19</f>
        <v>0</v>
      </c>
      <c r="BI19" s="760">
        <f>U19-AC19</f>
        <v>0</v>
      </c>
      <c r="BJ19" s="760">
        <f>V19-AD19</f>
        <v>0</v>
      </c>
      <c r="BK19" s="760">
        <f>W19-AE19</f>
        <v>0</v>
      </c>
      <c r="BL19" s="760">
        <f>X19-AF19</f>
        <v>0</v>
      </c>
      <c r="BM19" s="760">
        <f>Y19-AG19</f>
        <v>0</v>
      </c>
      <c r="BN19" s="760">
        <f>Z19-AH19</f>
        <v>0</v>
      </c>
      <c r="BO19" s="759">
        <f>AA19-AI19</f>
        <v>0</v>
      </c>
    </row>
    <row r="20" spans="1:67" ht="12.75">
      <c r="A20" s="280">
        <v>12</v>
      </c>
      <c r="B20" s="281" t="s">
        <v>514</v>
      </c>
      <c r="C20" s="280">
        <v>5</v>
      </c>
      <c r="D20" s="766">
        <f>E20+F20+G20+H20+I20+J20+K20</f>
        <v>4</v>
      </c>
      <c r="E20" s="282">
        <v>1</v>
      </c>
      <c r="F20" s="282">
        <v>1</v>
      </c>
      <c r="G20" s="282"/>
      <c r="H20" s="282"/>
      <c r="I20" s="282">
        <v>1</v>
      </c>
      <c r="J20" s="282">
        <v>1</v>
      </c>
      <c r="K20" s="762"/>
      <c r="L20" s="765">
        <f>M20+N20+O20+P20+Q20+R20+S20</f>
        <v>87</v>
      </c>
      <c r="M20" s="283">
        <v>7</v>
      </c>
      <c r="N20" s="282">
        <v>11</v>
      </c>
      <c r="O20" s="282">
        <v>3</v>
      </c>
      <c r="P20" s="282">
        <v>53</v>
      </c>
      <c r="Q20" s="282">
        <v>12</v>
      </c>
      <c r="R20" s="282">
        <v>1</v>
      </c>
      <c r="S20" s="764"/>
      <c r="T20" s="763">
        <f>U20+V20+W20+X20+Y20+Z20+AA20</f>
        <v>91</v>
      </c>
      <c r="U20" s="760">
        <f>E20+M20</f>
        <v>8</v>
      </c>
      <c r="V20" s="760">
        <f>F20+N20</f>
        <v>12</v>
      </c>
      <c r="W20" s="760">
        <f>G20+O20</f>
        <v>3</v>
      </c>
      <c r="X20" s="760">
        <f>H20+P20</f>
        <v>53</v>
      </c>
      <c r="Y20" s="760">
        <f>I20+Q20</f>
        <v>13</v>
      </c>
      <c r="Z20" s="760">
        <f>J20+R20</f>
        <v>2</v>
      </c>
      <c r="AA20" s="759">
        <f>K20+S20</f>
        <v>0</v>
      </c>
      <c r="AB20" s="763">
        <f>AC20+AD20+AE20+AF20+AG20+AH20+AI20</f>
        <v>89</v>
      </c>
      <c r="AC20" s="760">
        <v>6</v>
      </c>
      <c r="AD20" s="760">
        <v>12</v>
      </c>
      <c r="AE20" s="760">
        <v>3</v>
      </c>
      <c r="AF20" s="760">
        <v>53</v>
      </c>
      <c r="AG20" s="760">
        <v>13</v>
      </c>
      <c r="AH20" s="760">
        <v>2</v>
      </c>
      <c r="AI20" s="759">
        <f>AQ20+AY20</f>
        <v>0</v>
      </c>
      <c r="AJ20" s="763">
        <f>AK20+AL20+AM20+AN20+AO20+AP20+AQ20</f>
        <v>75</v>
      </c>
      <c r="AK20" s="282">
        <v>3</v>
      </c>
      <c r="AL20" s="282">
        <v>11</v>
      </c>
      <c r="AM20" s="282">
        <v>3</v>
      </c>
      <c r="AN20" s="282">
        <v>44</v>
      </c>
      <c r="AO20" s="282">
        <v>12</v>
      </c>
      <c r="AP20" s="282">
        <v>2</v>
      </c>
      <c r="AQ20" s="762"/>
      <c r="AR20" s="761">
        <f>AS20+AT20+AU20+AV20+AW20+AX20+AY20</f>
        <v>14</v>
      </c>
      <c r="AS20" s="282">
        <v>3</v>
      </c>
      <c r="AT20" s="282">
        <v>1</v>
      </c>
      <c r="AU20" s="282"/>
      <c r="AV20" s="282">
        <v>9</v>
      </c>
      <c r="AW20" s="282">
        <v>1</v>
      </c>
      <c r="AX20" s="282"/>
      <c r="AY20" s="762"/>
      <c r="AZ20" s="761">
        <f>BA20+BB20+BC20+BD20+BE20+BF20+BG20</f>
        <v>86</v>
      </c>
      <c r="BA20" s="282">
        <v>6</v>
      </c>
      <c r="BB20" s="282">
        <v>9</v>
      </c>
      <c r="BC20" s="282">
        <v>3</v>
      </c>
      <c r="BD20" s="282">
        <v>53</v>
      </c>
      <c r="BE20" s="282">
        <v>13</v>
      </c>
      <c r="BF20" s="282">
        <v>2</v>
      </c>
      <c r="BG20" s="762"/>
      <c r="BH20" s="761">
        <f>BI20+BJ20+BK20+BL20+BM20+BN20+BO20</f>
        <v>2</v>
      </c>
      <c r="BI20" s="760">
        <f>U20-AC20</f>
        <v>2</v>
      </c>
      <c r="BJ20" s="760">
        <f>V20-AD20</f>
        <v>0</v>
      </c>
      <c r="BK20" s="760">
        <f>W20-AE20</f>
        <v>0</v>
      </c>
      <c r="BL20" s="760">
        <f>X20-AF20</f>
        <v>0</v>
      </c>
      <c r="BM20" s="760">
        <f>Y20-AG20</f>
        <v>0</v>
      </c>
      <c r="BN20" s="760">
        <f>Z20-AH20</f>
        <v>0</v>
      </c>
      <c r="BO20" s="759">
        <f>AA20-AI20</f>
        <v>0</v>
      </c>
    </row>
    <row r="21" spans="1:67" ht="12.75">
      <c r="A21" s="280">
        <v>13</v>
      </c>
      <c r="B21" s="281" t="s">
        <v>513</v>
      </c>
      <c r="C21" s="280">
        <v>7</v>
      </c>
      <c r="D21" s="766">
        <f>E21+F21+G21+H21+I21+J21+K21</f>
        <v>0</v>
      </c>
      <c r="E21" s="282"/>
      <c r="F21" s="282"/>
      <c r="G21" s="282"/>
      <c r="H21" s="282"/>
      <c r="I21" s="282"/>
      <c r="J21" s="282"/>
      <c r="K21" s="762"/>
      <c r="L21" s="765">
        <f>M21+N21+O21+P21+Q21+R21+S21</f>
        <v>0</v>
      </c>
      <c r="M21" s="283"/>
      <c r="N21" s="282"/>
      <c r="O21" s="282"/>
      <c r="P21" s="282"/>
      <c r="Q21" s="282"/>
      <c r="R21" s="282"/>
      <c r="S21" s="764"/>
      <c r="T21" s="763">
        <f>U21+V21+W21+X21+Y21+Z21+AA21</f>
        <v>0</v>
      </c>
      <c r="U21" s="760">
        <f>E21+M21</f>
        <v>0</v>
      </c>
      <c r="V21" s="760">
        <f>F21+N21</f>
        <v>0</v>
      </c>
      <c r="W21" s="760">
        <f>G21+O21</f>
        <v>0</v>
      </c>
      <c r="X21" s="760">
        <f>H21+P21</f>
        <v>0</v>
      </c>
      <c r="Y21" s="760">
        <f>I21+Q21</f>
        <v>0</v>
      </c>
      <c r="Z21" s="760">
        <f>J21+R21</f>
        <v>0</v>
      </c>
      <c r="AA21" s="759">
        <f>K21+S21</f>
        <v>0</v>
      </c>
      <c r="AB21" s="763">
        <f>AC21+AD21+AE21+AF21+AG21+AH21+AI21</f>
        <v>0</v>
      </c>
      <c r="AC21" s="760">
        <f>AK21+AS21</f>
        <v>0</v>
      </c>
      <c r="AD21" s="760">
        <f>AL21+AT21</f>
        <v>0</v>
      </c>
      <c r="AE21" s="760">
        <f>AM21+AU21</f>
        <v>0</v>
      </c>
      <c r="AF21" s="760">
        <f>AN21+AV21</f>
        <v>0</v>
      </c>
      <c r="AG21" s="760">
        <f>AO21+AW21</f>
        <v>0</v>
      </c>
      <c r="AH21" s="760">
        <f>AP21+AX21</f>
        <v>0</v>
      </c>
      <c r="AI21" s="759">
        <f>AQ21+AY21</f>
        <v>0</v>
      </c>
      <c r="AJ21" s="763">
        <f>AK21+AL21+AM21+AN21+AO21+AP21+AQ21</f>
        <v>0</v>
      </c>
      <c r="AK21" s="282"/>
      <c r="AL21" s="282"/>
      <c r="AM21" s="282"/>
      <c r="AN21" s="282"/>
      <c r="AO21" s="282"/>
      <c r="AP21" s="282"/>
      <c r="AQ21" s="762"/>
      <c r="AR21" s="761">
        <f>AS21+AT21+AU21+AV21+AW21+AX21+AY21</f>
        <v>0</v>
      </c>
      <c r="AS21" s="282"/>
      <c r="AT21" s="282"/>
      <c r="AU21" s="282"/>
      <c r="AV21" s="282"/>
      <c r="AW21" s="282"/>
      <c r="AX21" s="282"/>
      <c r="AY21" s="762"/>
      <c r="AZ21" s="761">
        <f>BA21+BB21+BC21+BD21+BE21+BF21+BG21</f>
        <v>0</v>
      </c>
      <c r="BA21" s="282"/>
      <c r="BB21" s="282"/>
      <c r="BC21" s="282"/>
      <c r="BD21" s="282"/>
      <c r="BE21" s="282"/>
      <c r="BF21" s="282"/>
      <c r="BG21" s="762"/>
      <c r="BH21" s="761">
        <f>BI21+BJ21+BK21+BL21+BM21+BN21+BO21</f>
        <v>0</v>
      </c>
      <c r="BI21" s="760">
        <f>U21-AC21</f>
        <v>0</v>
      </c>
      <c r="BJ21" s="760">
        <f>V21-AD21</f>
        <v>0</v>
      </c>
      <c r="BK21" s="760">
        <f>W21-AE21</f>
        <v>0</v>
      </c>
      <c r="BL21" s="760">
        <f>X21-AF21</f>
        <v>0</v>
      </c>
      <c r="BM21" s="760">
        <f>Y21-AG21</f>
        <v>0</v>
      </c>
      <c r="BN21" s="760">
        <f>Z21-AH21</f>
        <v>0</v>
      </c>
      <c r="BO21" s="759">
        <f>AA21-AI21</f>
        <v>0</v>
      </c>
    </row>
    <row r="22" spans="1:67" ht="12.75">
      <c r="A22" s="280">
        <v>14</v>
      </c>
      <c r="B22" s="281" t="s">
        <v>512</v>
      </c>
      <c r="C22" s="280">
        <v>3</v>
      </c>
      <c r="D22" s="766">
        <f>E22+F22+G22+H22+I22+J22+K22</f>
        <v>0</v>
      </c>
      <c r="E22" s="282"/>
      <c r="F22" s="282"/>
      <c r="G22" s="282"/>
      <c r="H22" s="282"/>
      <c r="I22" s="282"/>
      <c r="J22" s="282"/>
      <c r="K22" s="762"/>
      <c r="L22" s="765">
        <f>M22+N22+O22+P22+Q22+R22+S22</f>
        <v>0</v>
      </c>
      <c r="M22" s="283"/>
      <c r="N22" s="282"/>
      <c r="O22" s="282"/>
      <c r="P22" s="282"/>
      <c r="Q22" s="282"/>
      <c r="R22" s="282"/>
      <c r="S22" s="764"/>
      <c r="T22" s="763">
        <f>U22+V22+W22+X22+Y22+Z22+AA22</f>
        <v>0</v>
      </c>
      <c r="U22" s="760">
        <f>E22+M22</f>
        <v>0</v>
      </c>
      <c r="V22" s="760">
        <f>F22+N22</f>
        <v>0</v>
      </c>
      <c r="W22" s="760">
        <f>G22+O22</f>
        <v>0</v>
      </c>
      <c r="X22" s="760">
        <f>H22+P22</f>
        <v>0</v>
      </c>
      <c r="Y22" s="760">
        <f>I22+Q22</f>
        <v>0</v>
      </c>
      <c r="Z22" s="760">
        <f>J22+R22</f>
        <v>0</v>
      </c>
      <c r="AA22" s="759">
        <f>K22+S22</f>
        <v>0</v>
      </c>
      <c r="AB22" s="763">
        <f>AC22+AD22+AE22+AF22+AG22+AH22+AI22</f>
        <v>0</v>
      </c>
      <c r="AC22" s="760">
        <f>AK22+AS22</f>
        <v>0</v>
      </c>
      <c r="AD22" s="760">
        <f>AL22+AT22</f>
        <v>0</v>
      </c>
      <c r="AE22" s="760">
        <f>AM22+AU22</f>
        <v>0</v>
      </c>
      <c r="AF22" s="760">
        <f>AN22+AV22</f>
        <v>0</v>
      </c>
      <c r="AG22" s="760">
        <f>AO22+AW22</f>
        <v>0</v>
      </c>
      <c r="AH22" s="760">
        <f>AP22+AX22</f>
        <v>0</v>
      </c>
      <c r="AI22" s="759">
        <f>AQ22+AY22</f>
        <v>0</v>
      </c>
      <c r="AJ22" s="763">
        <f>AK22+AL22+AM22+AN22+AO22+AP22+AQ22</f>
        <v>0</v>
      </c>
      <c r="AK22" s="282"/>
      <c r="AL22" s="282"/>
      <c r="AM22" s="282"/>
      <c r="AN22" s="282"/>
      <c r="AO22" s="282"/>
      <c r="AP22" s="282"/>
      <c r="AQ22" s="762"/>
      <c r="AR22" s="761">
        <f>AS22+AT22+AU22+AV22+AW22+AX22+AY22</f>
        <v>0</v>
      </c>
      <c r="AS22" s="282"/>
      <c r="AT22" s="282"/>
      <c r="AU22" s="282"/>
      <c r="AV22" s="282"/>
      <c r="AW22" s="282"/>
      <c r="AX22" s="282"/>
      <c r="AY22" s="762"/>
      <c r="AZ22" s="761">
        <f>BA22+BB22+BC22+BD22+BE22+BF22+BG22</f>
        <v>0</v>
      </c>
      <c r="BA22" s="282"/>
      <c r="BB22" s="282"/>
      <c r="BC22" s="282"/>
      <c r="BD22" s="282"/>
      <c r="BE22" s="282"/>
      <c r="BF22" s="282"/>
      <c r="BG22" s="762"/>
      <c r="BH22" s="761">
        <f>BI22+BJ22+BK22+BL22+BM22+BN22+BO22</f>
        <v>0</v>
      </c>
      <c r="BI22" s="760">
        <f>U22-AC22</f>
        <v>0</v>
      </c>
      <c r="BJ22" s="760">
        <f>V22-AD22</f>
        <v>0</v>
      </c>
      <c r="BK22" s="760">
        <f>W22-AE22</f>
        <v>0</v>
      </c>
      <c r="BL22" s="760">
        <f>X22-AF22</f>
        <v>0</v>
      </c>
      <c r="BM22" s="760">
        <f>Y22-AG22</f>
        <v>0</v>
      </c>
      <c r="BN22" s="760">
        <f>Z22-AH22</f>
        <v>0</v>
      </c>
      <c r="BO22" s="759">
        <f>AA22-AI22</f>
        <v>0</v>
      </c>
    </row>
    <row r="23" spans="1:67" ht="12.75">
      <c r="A23" s="280">
        <v>15</v>
      </c>
      <c r="B23" s="281" t="s">
        <v>511</v>
      </c>
      <c r="C23" s="280">
        <v>2</v>
      </c>
      <c r="D23" s="766">
        <f>E23+F23+G23+H23+I23+J23+K23</f>
        <v>0</v>
      </c>
      <c r="E23" s="282"/>
      <c r="F23" s="282"/>
      <c r="G23" s="282"/>
      <c r="H23" s="282"/>
      <c r="I23" s="282"/>
      <c r="J23" s="282"/>
      <c r="K23" s="762"/>
      <c r="L23" s="765">
        <f>M23+N23+O23+P23+Q23+R23+S23</f>
        <v>5</v>
      </c>
      <c r="M23" s="283"/>
      <c r="N23" s="282">
        <v>4</v>
      </c>
      <c r="O23" s="282"/>
      <c r="P23" s="282"/>
      <c r="Q23" s="282">
        <v>1</v>
      </c>
      <c r="R23" s="282"/>
      <c r="S23" s="764"/>
      <c r="T23" s="763">
        <f>U23+V23+W23+X23+Y23+Z23+AA23</f>
        <v>5</v>
      </c>
      <c r="U23" s="760">
        <f>E23+M23</f>
        <v>0</v>
      </c>
      <c r="V23" s="760">
        <f>F23+N23</f>
        <v>4</v>
      </c>
      <c r="W23" s="760">
        <f>G23+O23</f>
        <v>0</v>
      </c>
      <c r="X23" s="760">
        <f>H23+P23</f>
        <v>0</v>
      </c>
      <c r="Y23" s="760">
        <f>I23+Q23</f>
        <v>1</v>
      </c>
      <c r="Z23" s="760">
        <f>J23+R23</f>
        <v>0</v>
      </c>
      <c r="AA23" s="759">
        <f>K23+S23</f>
        <v>0</v>
      </c>
      <c r="AB23" s="763">
        <f>AC23+AD23+AE23+AF23+AG23+AH23+AI23</f>
        <v>1</v>
      </c>
      <c r="AC23" s="760">
        <f>AK23+AS23</f>
        <v>0</v>
      </c>
      <c r="AD23" s="760">
        <f>AL23+AT23</f>
        <v>0</v>
      </c>
      <c r="AE23" s="760">
        <f>AM23+AU23</f>
        <v>0</v>
      </c>
      <c r="AF23" s="760">
        <f>AN23+AV23</f>
        <v>0</v>
      </c>
      <c r="AG23" s="760">
        <v>1</v>
      </c>
      <c r="AH23" s="760">
        <f>AP23+AX23</f>
        <v>0</v>
      </c>
      <c r="AI23" s="759">
        <f>AQ23+AY23</f>
        <v>0</v>
      </c>
      <c r="AJ23" s="763">
        <f>AK23+AL23+AM23+AN23+AO23+AP23+AQ23</f>
        <v>1</v>
      </c>
      <c r="AK23" s="282"/>
      <c r="AL23" s="282"/>
      <c r="AM23" s="282"/>
      <c r="AN23" s="282"/>
      <c r="AO23" s="282">
        <v>1</v>
      </c>
      <c r="AP23" s="282"/>
      <c r="AQ23" s="762"/>
      <c r="AR23" s="761">
        <f>AS23+AT23+AU23+AV23+AW23+AX23+AY23</f>
        <v>0</v>
      </c>
      <c r="AS23" s="282"/>
      <c r="AT23" s="282"/>
      <c r="AU23" s="282"/>
      <c r="AV23" s="282"/>
      <c r="AW23" s="282"/>
      <c r="AX23" s="282"/>
      <c r="AY23" s="762"/>
      <c r="AZ23" s="761">
        <f>BA23+BB23+BC23+BD23+BE23+BF23+BG23</f>
        <v>1</v>
      </c>
      <c r="BA23" s="282"/>
      <c r="BB23" s="282"/>
      <c r="BC23" s="282"/>
      <c r="BD23" s="282"/>
      <c r="BE23" s="282">
        <v>1</v>
      </c>
      <c r="BF23" s="282"/>
      <c r="BG23" s="762"/>
      <c r="BH23" s="761">
        <f>BI23+BJ23+BK23+BL23+BM23+BN23+BO23</f>
        <v>4</v>
      </c>
      <c r="BI23" s="760">
        <f>U23-AC23</f>
        <v>0</v>
      </c>
      <c r="BJ23" s="760">
        <f>V23-AD23</f>
        <v>4</v>
      </c>
      <c r="BK23" s="760">
        <f>W23-AE23</f>
        <v>0</v>
      </c>
      <c r="BL23" s="760">
        <f>X23-AF23</f>
        <v>0</v>
      </c>
      <c r="BM23" s="760">
        <f>Y23-AG23</f>
        <v>0</v>
      </c>
      <c r="BN23" s="760">
        <f>Z23-AH23</f>
        <v>0</v>
      </c>
      <c r="BO23" s="759">
        <f>AA23-AI23</f>
        <v>0</v>
      </c>
    </row>
    <row r="24" spans="1:67" ht="12.75">
      <c r="A24" s="280">
        <v>16</v>
      </c>
      <c r="B24" s="281" t="s">
        <v>510</v>
      </c>
      <c r="C24" s="280">
        <v>0</v>
      </c>
      <c r="D24" s="766">
        <f>E24+F24+G24+H24+I24+J24+K24</f>
        <v>0</v>
      </c>
      <c r="E24" s="282"/>
      <c r="F24" s="282"/>
      <c r="G24" s="282"/>
      <c r="H24" s="282"/>
      <c r="I24" s="282"/>
      <c r="J24" s="282"/>
      <c r="K24" s="762"/>
      <c r="L24" s="765">
        <f>M24+N24+O24+P24+Q24+R24+S24</f>
        <v>0</v>
      </c>
      <c r="M24" s="283"/>
      <c r="N24" s="282"/>
      <c r="O24" s="282"/>
      <c r="P24" s="282"/>
      <c r="Q24" s="282"/>
      <c r="R24" s="282"/>
      <c r="S24" s="764"/>
      <c r="T24" s="763">
        <f>U24+V24+W24+X24+Y24+Z24+AA24</f>
        <v>0</v>
      </c>
      <c r="U24" s="760">
        <f>E24+M24</f>
        <v>0</v>
      </c>
      <c r="V24" s="760">
        <f>F24+N24</f>
        <v>0</v>
      </c>
      <c r="W24" s="760">
        <f>G24+O24</f>
        <v>0</v>
      </c>
      <c r="X24" s="760">
        <f>H24+P24</f>
        <v>0</v>
      </c>
      <c r="Y24" s="760">
        <f>I24+Q24</f>
        <v>0</v>
      </c>
      <c r="Z24" s="760">
        <f>J24+R24</f>
        <v>0</v>
      </c>
      <c r="AA24" s="759">
        <f>K24+S24</f>
        <v>0</v>
      </c>
      <c r="AB24" s="763">
        <f>AC24+AD24+AE24+AF24+AG24+AH24+AI24</f>
        <v>0</v>
      </c>
      <c r="AC24" s="760">
        <f>AK24+AS24</f>
        <v>0</v>
      </c>
      <c r="AD24" s="760">
        <f>AL24+AT24</f>
        <v>0</v>
      </c>
      <c r="AE24" s="760">
        <f>AM24+AU24</f>
        <v>0</v>
      </c>
      <c r="AF24" s="760">
        <f>AN24+AV24</f>
        <v>0</v>
      </c>
      <c r="AG24" s="760">
        <f>AO24+AW24</f>
        <v>0</v>
      </c>
      <c r="AH24" s="760">
        <f>AP24+AX24</f>
        <v>0</v>
      </c>
      <c r="AI24" s="759">
        <f>AQ24+AY24</f>
        <v>0</v>
      </c>
      <c r="AJ24" s="763">
        <f>AK24+AL24+AM24+AN24+AO24+AP24+AQ24</f>
        <v>0</v>
      </c>
      <c r="AK24" s="282"/>
      <c r="AL24" s="282"/>
      <c r="AM24" s="282"/>
      <c r="AN24" s="282"/>
      <c r="AO24" s="282"/>
      <c r="AP24" s="282"/>
      <c r="AQ24" s="762"/>
      <c r="AR24" s="761">
        <f>AS24+AT24+AU24+AV24+AW24+AX24+AY24</f>
        <v>0</v>
      </c>
      <c r="AS24" s="282"/>
      <c r="AT24" s="282"/>
      <c r="AU24" s="282"/>
      <c r="AV24" s="282"/>
      <c r="AW24" s="282"/>
      <c r="AX24" s="282"/>
      <c r="AY24" s="762"/>
      <c r="AZ24" s="761">
        <f>BA24+BB24+BC24+BD24+BE24+BF24+BG24</f>
        <v>0</v>
      </c>
      <c r="BA24" s="282"/>
      <c r="BB24" s="282"/>
      <c r="BC24" s="282"/>
      <c r="BD24" s="282"/>
      <c r="BE24" s="282"/>
      <c r="BF24" s="282"/>
      <c r="BG24" s="762"/>
      <c r="BH24" s="761">
        <f>BI24+BJ24+BK24+BL24+BM24+BN24+BO24</f>
        <v>0</v>
      </c>
      <c r="BI24" s="760">
        <f>U24-AC24</f>
        <v>0</v>
      </c>
      <c r="BJ24" s="760">
        <f>V24-AD24</f>
        <v>0</v>
      </c>
      <c r="BK24" s="760">
        <f>W24-AE24</f>
        <v>0</v>
      </c>
      <c r="BL24" s="760">
        <f>X24-AF24</f>
        <v>0</v>
      </c>
      <c r="BM24" s="760">
        <f>Y24-AG24</f>
        <v>0</v>
      </c>
      <c r="BN24" s="760">
        <f>Z24-AH24</f>
        <v>0</v>
      </c>
      <c r="BO24" s="759">
        <f>AA24-AI24</f>
        <v>0</v>
      </c>
    </row>
    <row r="25" spans="1:67" ht="12.75">
      <c r="A25" s="280"/>
      <c r="B25" s="281" t="s">
        <v>509</v>
      </c>
      <c r="C25" s="280"/>
      <c r="D25" s="766">
        <f>E25+F25+G25+H25+I25+J25+K25</f>
        <v>0</v>
      </c>
      <c r="E25" s="282"/>
      <c r="F25" s="282"/>
      <c r="G25" s="282"/>
      <c r="H25" s="282"/>
      <c r="I25" s="282"/>
      <c r="J25" s="282"/>
      <c r="K25" s="762"/>
      <c r="L25" s="765">
        <f>M25+N25+O25+P25+Q25+R25+S25</f>
        <v>0</v>
      </c>
      <c r="M25" s="283"/>
      <c r="N25" s="282"/>
      <c r="O25" s="282"/>
      <c r="P25" s="282"/>
      <c r="Q25" s="282"/>
      <c r="R25" s="282"/>
      <c r="S25" s="764"/>
      <c r="T25" s="763">
        <f>U25+V25+W25+X25+Y25+Z25+AA25</f>
        <v>0</v>
      </c>
      <c r="U25" s="760">
        <f>E25+M25</f>
        <v>0</v>
      </c>
      <c r="V25" s="760">
        <f>F25+N25</f>
        <v>0</v>
      </c>
      <c r="W25" s="760">
        <f>G25+O25</f>
        <v>0</v>
      </c>
      <c r="X25" s="760">
        <f>H25+P25</f>
        <v>0</v>
      </c>
      <c r="Y25" s="760">
        <f>I25+Q25</f>
        <v>0</v>
      </c>
      <c r="Z25" s="760">
        <f>J25+R25</f>
        <v>0</v>
      </c>
      <c r="AA25" s="759">
        <f>K25+S25</f>
        <v>0</v>
      </c>
      <c r="AB25" s="763">
        <f>AC25+AD25+AE25+AF25+AG25+AH25+AI25</f>
        <v>0</v>
      </c>
      <c r="AC25" s="760">
        <f>AK25+AS25</f>
        <v>0</v>
      </c>
      <c r="AD25" s="760">
        <f>AL25+AT25</f>
        <v>0</v>
      </c>
      <c r="AE25" s="760">
        <f>AM25+AU25</f>
        <v>0</v>
      </c>
      <c r="AF25" s="760">
        <f>AN25+AV25</f>
        <v>0</v>
      </c>
      <c r="AG25" s="760">
        <f>AO25+AW25</f>
        <v>0</v>
      </c>
      <c r="AH25" s="760">
        <f>AP25+AX25</f>
        <v>0</v>
      </c>
      <c r="AI25" s="759">
        <f>AQ25+AY25</f>
        <v>0</v>
      </c>
      <c r="AJ25" s="763">
        <f>AK25+AL25+AM25+AN25+AO25+AP25+AQ25</f>
        <v>0</v>
      </c>
      <c r="AK25" s="282"/>
      <c r="AL25" s="282"/>
      <c r="AM25" s="282"/>
      <c r="AN25" s="282"/>
      <c r="AO25" s="282"/>
      <c r="AP25" s="282"/>
      <c r="AQ25" s="762"/>
      <c r="AR25" s="761">
        <f>AS25+AT25+AU25+AV25+AW25+AX25+AY25</f>
        <v>0</v>
      </c>
      <c r="AS25" s="282"/>
      <c r="AT25" s="282"/>
      <c r="AU25" s="282"/>
      <c r="AV25" s="282"/>
      <c r="AW25" s="282"/>
      <c r="AX25" s="282"/>
      <c r="AY25" s="762"/>
      <c r="AZ25" s="761">
        <f>BA25+BB25+BC25+BD25+BE25+BF25+BG25</f>
        <v>0</v>
      </c>
      <c r="BA25" s="282"/>
      <c r="BB25" s="282"/>
      <c r="BC25" s="282"/>
      <c r="BD25" s="282"/>
      <c r="BE25" s="282"/>
      <c r="BF25" s="282"/>
      <c r="BG25" s="762"/>
      <c r="BH25" s="761">
        <f>BI25+BJ25+BK25+BL25+BM25+BN25+BO25</f>
        <v>0</v>
      </c>
      <c r="BI25" s="760">
        <f>U25-AC25</f>
        <v>0</v>
      </c>
      <c r="BJ25" s="760">
        <f>V25-AD25</f>
        <v>0</v>
      </c>
      <c r="BK25" s="760">
        <f>W25-AE25</f>
        <v>0</v>
      </c>
      <c r="BL25" s="760">
        <f>X25-AF25</f>
        <v>0</v>
      </c>
      <c r="BM25" s="760">
        <f>Y25-AG25</f>
        <v>0</v>
      </c>
      <c r="BN25" s="760">
        <f>Z25-AH25</f>
        <v>0</v>
      </c>
      <c r="BO25" s="759">
        <f>AA25-AI25</f>
        <v>0</v>
      </c>
    </row>
    <row r="26" spans="1:67" ht="12.75">
      <c r="A26" s="280"/>
      <c r="B26" s="281"/>
      <c r="C26" s="280"/>
      <c r="D26" s="766">
        <f>E26+F26+G26+H26+I26+J26+K26</f>
        <v>0</v>
      </c>
      <c r="E26" s="282"/>
      <c r="F26" s="282"/>
      <c r="G26" s="282"/>
      <c r="H26" s="282"/>
      <c r="I26" s="282"/>
      <c r="J26" s="282"/>
      <c r="K26" s="762"/>
      <c r="L26" s="765">
        <f>M26+N26+O26+P26+Q26+R26+S26</f>
        <v>0</v>
      </c>
      <c r="M26" s="283"/>
      <c r="N26" s="282"/>
      <c r="O26" s="282"/>
      <c r="P26" s="282"/>
      <c r="Q26" s="282"/>
      <c r="R26" s="282"/>
      <c r="S26" s="764"/>
      <c r="T26" s="763">
        <f>U26+V26+W26+X26+Y26+Z26+AA26</f>
        <v>0</v>
      </c>
      <c r="U26" s="760">
        <f>E26+M26</f>
        <v>0</v>
      </c>
      <c r="V26" s="760">
        <f>F26+N26</f>
        <v>0</v>
      </c>
      <c r="W26" s="760">
        <f>G26+O26</f>
        <v>0</v>
      </c>
      <c r="X26" s="760">
        <f>H26+P26</f>
        <v>0</v>
      </c>
      <c r="Y26" s="760">
        <f>I26+Q26</f>
        <v>0</v>
      </c>
      <c r="Z26" s="760">
        <f>J26+R26</f>
        <v>0</v>
      </c>
      <c r="AA26" s="759">
        <f>K26+S26</f>
        <v>0</v>
      </c>
      <c r="AB26" s="763">
        <f>AC26+AD26+AE26+AF26+AG26+AH26+AI26</f>
        <v>0</v>
      </c>
      <c r="AC26" s="760">
        <f>AK26+AS26</f>
        <v>0</v>
      </c>
      <c r="AD26" s="760">
        <f>AL26+AT26</f>
        <v>0</v>
      </c>
      <c r="AE26" s="760">
        <f>AM26+AU26</f>
        <v>0</v>
      </c>
      <c r="AF26" s="760">
        <f>AN26+AV26</f>
        <v>0</v>
      </c>
      <c r="AG26" s="760">
        <f>AO26+AW26</f>
        <v>0</v>
      </c>
      <c r="AH26" s="760">
        <f>AP26+AX26</f>
        <v>0</v>
      </c>
      <c r="AI26" s="759">
        <f>AQ26+AY26</f>
        <v>0</v>
      </c>
      <c r="AJ26" s="763">
        <f>AK26+AL26+AM26+AN26+AO26+AP26+AQ26</f>
        <v>0</v>
      </c>
      <c r="AK26" s="282"/>
      <c r="AL26" s="282"/>
      <c r="AM26" s="282"/>
      <c r="AN26" s="282"/>
      <c r="AO26" s="282"/>
      <c r="AP26" s="282"/>
      <c r="AQ26" s="762"/>
      <c r="AR26" s="761">
        <f>AS26+AT26+AU26+AV26+AW26+AX26+AY26</f>
        <v>0</v>
      </c>
      <c r="AS26" s="282"/>
      <c r="AT26" s="282"/>
      <c r="AU26" s="282"/>
      <c r="AV26" s="282"/>
      <c r="AW26" s="282"/>
      <c r="AX26" s="282"/>
      <c r="AY26" s="762"/>
      <c r="AZ26" s="761">
        <f>BA26+BB26+BC26+BD26+BE26+BF26+BG26</f>
        <v>0</v>
      </c>
      <c r="BA26" s="282"/>
      <c r="BB26" s="282"/>
      <c r="BC26" s="282"/>
      <c r="BD26" s="282"/>
      <c r="BE26" s="282"/>
      <c r="BF26" s="282"/>
      <c r="BG26" s="762"/>
      <c r="BH26" s="761">
        <f>BI26+BJ26+BK26+BL26+BM26+BN26+BO26</f>
        <v>0</v>
      </c>
      <c r="BI26" s="760">
        <f>U26-AC26</f>
        <v>0</v>
      </c>
      <c r="BJ26" s="760">
        <f>V26-AD26</f>
        <v>0</v>
      </c>
      <c r="BK26" s="760">
        <f>W26-AE26</f>
        <v>0</v>
      </c>
      <c r="BL26" s="760">
        <f>X26-AF26</f>
        <v>0</v>
      </c>
      <c r="BM26" s="760">
        <f>Y26-AG26</f>
        <v>0</v>
      </c>
      <c r="BN26" s="760">
        <f>Z26-AH26</f>
        <v>0</v>
      </c>
      <c r="BO26" s="759">
        <f>AA26-AI26</f>
        <v>0</v>
      </c>
    </row>
    <row r="27" spans="1:67" ht="12.75">
      <c r="A27" s="280"/>
      <c r="B27" s="281"/>
      <c r="C27" s="280"/>
      <c r="D27" s="766">
        <f>E27+F27+G27+H27+I27+J27+K27</f>
        <v>0</v>
      </c>
      <c r="E27" s="282"/>
      <c r="F27" s="282"/>
      <c r="G27" s="282"/>
      <c r="H27" s="282"/>
      <c r="I27" s="282"/>
      <c r="J27" s="282"/>
      <c r="K27" s="762"/>
      <c r="L27" s="765">
        <f>M27+N27+O27+P27+Q27+R27+S27</f>
        <v>0</v>
      </c>
      <c r="M27" s="283"/>
      <c r="N27" s="282"/>
      <c r="O27" s="282"/>
      <c r="P27" s="282"/>
      <c r="Q27" s="282"/>
      <c r="R27" s="282"/>
      <c r="S27" s="764"/>
      <c r="T27" s="763">
        <f>U27+V27+W27+X27+Y27+Z27+AA27</f>
        <v>0</v>
      </c>
      <c r="U27" s="760">
        <f>E27+M27</f>
        <v>0</v>
      </c>
      <c r="V27" s="760">
        <f>F27+N27</f>
        <v>0</v>
      </c>
      <c r="W27" s="760">
        <f>G27+O27</f>
        <v>0</v>
      </c>
      <c r="X27" s="760">
        <f>H27+P27</f>
        <v>0</v>
      </c>
      <c r="Y27" s="760">
        <f>I27+Q27</f>
        <v>0</v>
      </c>
      <c r="Z27" s="760">
        <f>J27+R27</f>
        <v>0</v>
      </c>
      <c r="AA27" s="759">
        <f>K27+S27</f>
        <v>0</v>
      </c>
      <c r="AB27" s="763">
        <f>AC27+AD27+AE27+AF27+AG27+AH27+AI27</f>
        <v>0</v>
      </c>
      <c r="AC27" s="760">
        <f>AK27+AS27</f>
        <v>0</v>
      </c>
      <c r="AD27" s="760">
        <f>AL27+AT27</f>
        <v>0</v>
      </c>
      <c r="AE27" s="760">
        <f>AM27+AU27</f>
        <v>0</v>
      </c>
      <c r="AF27" s="760">
        <f>AN27+AV27</f>
        <v>0</v>
      </c>
      <c r="AG27" s="760">
        <f>AO27+AW27</f>
        <v>0</v>
      </c>
      <c r="AH27" s="760">
        <f>AP27+AX27</f>
        <v>0</v>
      </c>
      <c r="AI27" s="759">
        <f>AQ27+AY27</f>
        <v>0</v>
      </c>
      <c r="AJ27" s="763">
        <f>AK27+AL27+AM27+AN27+AO27+AP27+AQ27</f>
        <v>0</v>
      </c>
      <c r="AK27" s="282"/>
      <c r="AL27" s="282"/>
      <c r="AM27" s="282"/>
      <c r="AN27" s="282"/>
      <c r="AO27" s="282"/>
      <c r="AP27" s="282"/>
      <c r="AQ27" s="762"/>
      <c r="AR27" s="761">
        <f>AS27+AT27+AU27+AV27+AW27+AX27+AY27</f>
        <v>0</v>
      </c>
      <c r="AS27" s="282"/>
      <c r="AT27" s="282"/>
      <c r="AU27" s="282"/>
      <c r="AV27" s="282"/>
      <c r="AW27" s="282"/>
      <c r="AX27" s="282"/>
      <c r="AY27" s="762"/>
      <c r="AZ27" s="761">
        <f>BA27+BB27+BC27+BD27+BE27+BF27+BG27</f>
        <v>0</v>
      </c>
      <c r="BA27" s="282"/>
      <c r="BB27" s="282"/>
      <c r="BC27" s="282"/>
      <c r="BD27" s="282"/>
      <c r="BE27" s="282"/>
      <c r="BF27" s="282"/>
      <c r="BG27" s="762"/>
      <c r="BH27" s="761">
        <f>BI27+BJ27+BK27+BL27+BM27+BN27+BO27</f>
        <v>0</v>
      </c>
      <c r="BI27" s="760">
        <f>U27-AC27</f>
        <v>0</v>
      </c>
      <c r="BJ27" s="760">
        <f>V27-AD27</f>
        <v>0</v>
      </c>
      <c r="BK27" s="760">
        <f>W27-AE27</f>
        <v>0</v>
      </c>
      <c r="BL27" s="760">
        <f>X27-AF27</f>
        <v>0</v>
      </c>
      <c r="BM27" s="760">
        <f>Y27-AG27</f>
        <v>0</v>
      </c>
      <c r="BN27" s="760">
        <f>Z27-AH27</f>
        <v>0</v>
      </c>
      <c r="BO27" s="759">
        <f>AA27-AI27</f>
        <v>0</v>
      </c>
    </row>
    <row r="28" spans="1:67" ht="12.75">
      <c r="A28" s="280"/>
      <c r="B28" s="281"/>
      <c r="C28" s="280"/>
      <c r="D28" s="766">
        <f>E28+F28+G28+H28+I28+J28+K28</f>
        <v>0</v>
      </c>
      <c r="E28" s="282"/>
      <c r="F28" s="282"/>
      <c r="G28" s="282"/>
      <c r="H28" s="282"/>
      <c r="I28" s="282"/>
      <c r="J28" s="282"/>
      <c r="K28" s="762"/>
      <c r="L28" s="765">
        <f>M28+N28+O28+P28+Q28+R28+S28</f>
        <v>0</v>
      </c>
      <c r="M28" s="283"/>
      <c r="N28" s="282"/>
      <c r="O28" s="282"/>
      <c r="P28" s="282"/>
      <c r="Q28" s="282"/>
      <c r="R28" s="282"/>
      <c r="S28" s="764"/>
      <c r="T28" s="763">
        <f>U28+V28+W28+X28+Y28+Z28+AA28</f>
        <v>0</v>
      </c>
      <c r="U28" s="760">
        <f>E28+M28</f>
        <v>0</v>
      </c>
      <c r="V28" s="760">
        <f>F28+N28</f>
        <v>0</v>
      </c>
      <c r="W28" s="760">
        <f>G28+O28</f>
        <v>0</v>
      </c>
      <c r="X28" s="760">
        <f>H28+P28</f>
        <v>0</v>
      </c>
      <c r="Y28" s="760">
        <f>I28+Q28</f>
        <v>0</v>
      </c>
      <c r="Z28" s="760">
        <f>J28+R28</f>
        <v>0</v>
      </c>
      <c r="AA28" s="759">
        <f>K28+S28</f>
        <v>0</v>
      </c>
      <c r="AB28" s="763">
        <f>AC28+AD28+AE28+AF28+AG28+AH28+AI28</f>
        <v>0</v>
      </c>
      <c r="AC28" s="760">
        <f>AK28+AS28</f>
        <v>0</v>
      </c>
      <c r="AD28" s="760">
        <f>AL28+AT28</f>
        <v>0</v>
      </c>
      <c r="AE28" s="760">
        <f>AM28+AU28</f>
        <v>0</v>
      </c>
      <c r="AF28" s="760">
        <f>AN28+AV28</f>
        <v>0</v>
      </c>
      <c r="AG28" s="760">
        <f>AO28+AW28</f>
        <v>0</v>
      </c>
      <c r="AH28" s="760">
        <f>AP28+AX28</f>
        <v>0</v>
      </c>
      <c r="AI28" s="759">
        <f>AQ28+AY28</f>
        <v>0</v>
      </c>
      <c r="AJ28" s="763">
        <f>AK28+AL28+AM28+AN28+AO28+AP28+AQ28</f>
        <v>0</v>
      </c>
      <c r="AK28" s="282"/>
      <c r="AL28" s="282"/>
      <c r="AM28" s="282"/>
      <c r="AN28" s="282"/>
      <c r="AO28" s="282"/>
      <c r="AP28" s="282"/>
      <c r="AQ28" s="762"/>
      <c r="AR28" s="761">
        <f>AS28+AT28+AU28+AV28+AW28+AX28+AY28</f>
        <v>0</v>
      </c>
      <c r="AS28" s="282"/>
      <c r="AT28" s="282"/>
      <c r="AU28" s="282"/>
      <c r="AV28" s="282"/>
      <c r="AW28" s="282"/>
      <c r="AX28" s="282"/>
      <c r="AY28" s="762"/>
      <c r="AZ28" s="761">
        <f>BA28+BB28+BC28+BD28+BE28+BF28+BG28</f>
        <v>0</v>
      </c>
      <c r="BA28" s="282"/>
      <c r="BB28" s="282"/>
      <c r="BC28" s="282"/>
      <c r="BD28" s="282"/>
      <c r="BE28" s="282"/>
      <c r="BF28" s="282"/>
      <c r="BG28" s="762"/>
      <c r="BH28" s="761">
        <f>BI28+BJ28+BK28+BL28+BM28+BN28+BO28</f>
        <v>0</v>
      </c>
      <c r="BI28" s="760">
        <f>U28-AC28</f>
        <v>0</v>
      </c>
      <c r="BJ28" s="760">
        <f>V28-AD28</f>
        <v>0</v>
      </c>
      <c r="BK28" s="760">
        <f>W28-AE28</f>
        <v>0</v>
      </c>
      <c r="BL28" s="760">
        <f>X28-AF28</f>
        <v>0</v>
      </c>
      <c r="BM28" s="760">
        <f>Y28-AG28</f>
        <v>0</v>
      </c>
      <c r="BN28" s="760">
        <f>Z28-AH28</f>
        <v>0</v>
      </c>
      <c r="BO28" s="759">
        <f>AA28-AI28</f>
        <v>0</v>
      </c>
    </row>
    <row r="29" spans="1:67" ht="12.75">
      <c r="A29" s="280"/>
      <c r="B29" s="281"/>
      <c r="C29" s="280"/>
      <c r="D29" s="766">
        <f>E29+F29+G29+H29+I29+J29+K29</f>
        <v>0</v>
      </c>
      <c r="E29" s="282"/>
      <c r="F29" s="282"/>
      <c r="G29" s="282"/>
      <c r="H29" s="282"/>
      <c r="I29" s="282"/>
      <c r="J29" s="282"/>
      <c r="K29" s="762"/>
      <c r="L29" s="765">
        <f>M29+N29+O29+P29+Q29+R29+S29</f>
        <v>0</v>
      </c>
      <c r="M29" s="283"/>
      <c r="N29" s="282"/>
      <c r="O29" s="282"/>
      <c r="P29" s="282"/>
      <c r="Q29" s="282"/>
      <c r="R29" s="282"/>
      <c r="S29" s="764"/>
      <c r="T29" s="763">
        <f>U29+V29+W29+X29+Y29+Z29+AA29</f>
        <v>0</v>
      </c>
      <c r="U29" s="760">
        <f>E29+M29</f>
        <v>0</v>
      </c>
      <c r="V29" s="760">
        <f>F29+N29</f>
        <v>0</v>
      </c>
      <c r="W29" s="760">
        <f>G29+O29</f>
        <v>0</v>
      </c>
      <c r="X29" s="760">
        <f>H29+P29</f>
        <v>0</v>
      </c>
      <c r="Y29" s="760">
        <f>I29+Q29</f>
        <v>0</v>
      </c>
      <c r="Z29" s="760">
        <f>J29+R29</f>
        <v>0</v>
      </c>
      <c r="AA29" s="759">
        <f>K29+S29</f>
        <v>0</v>
      </c>
      <c r="AB29" s="763">
        <f>AC29+AD29+AE29+AF29+AG29+AH29+AI29</f>
        <v>0</v>
      </c>
      <c r="AC29" s="760">
        <f>AK29+AS29</f>
        <v>0</v>
      </c>
      <c r="AD29" s="760">
        <f>AL29+AT29</f>
        <v>0</v>
      </c>
      <c r="AE29" s="760">
        <f>AM29+AU29</f>
        <v>0</v>
      </c>
      <c r="AF29" s="760">
        <f>AN29+AV29</f>
        <v>0</v>
      </c>
      <c r="AG29" s="760">
        <f>AO29+AW29</f>
        <v>0</v>
      </c>
      <c r="AH29" s="760">
        <f>AP29+AX29</f>
        <v>0</v>
      </c>
      <c r="AI29" s="759">
        <f>AQ29+AY29</f>
        <v>0</v>
      </c>
      <c r="AJ29" s="763">
        <f>AK29+AL29+AM29+AN29+AO29+AP29+AQ29</f>
        <v>0</v>
      </c>
      <c r="AK29" s="282"/>
      <c r="AL29" s="282"/>
      <c r="AM29" s="282"/>
      <c r="AN29" s="282"/>
      <c r="AO29" s="282"/>
      <c r="AP29" s="282"/>
      <c r="AQ29" s="762"/>
      <c r="AR29" s="761">
        <f>AS29+AT29+AU29+AV29+AW29+AX29+AY29</f>
        <v>0</v>
      </c>
      <c r="AS29" s="282"/>
      <c r="AT29" s="282"/>
      <c r="AU29" s="282"/>
      <c r="AV29" s="282"/>
      <c r="AW29" s="282"/>
      <c r="AX29" s="282"/>
      <c r="AY29" s="762"/>
      <c r="AZ29" s="761">
        <f>BA29+BB29+BC29+BD29+BE29+BF29+BG29</f>
        <v>0</v>
      </c>
      <c r="BA29" s="282"/>
      <c r="BB29" s="282"/>
      <c r="BC29" s="282"/>
      <c r="BD29" s="282"/>
      <c r="BE29" s="282"/>
      <c r="BF29" s="282"/>
      <c r="BG29" s="762"/>
      <c r="BH29" s="761">
        <f>BI29+BJ29+BK29+BL29+BM29+BN29+BO29</f>
        <v>0</v>
      </c>
      <c r="BI29" s="760">
        <f>U29-AC29</f>
        <v>0</v>
      </c>
      <c r="BJ29" s="760">
        <f>V29-AD29</f>
        <v>0</v>
      </c>
      <c r="BK29" s="760">
        <f>W29-AE29</f>
        <v>0</v>
      </c>
      <c r="BL29" s="760">
        <f>X29-AF29</f>
        <v>0</v>
      </c>
      <c r="BM29" s="760">
        <f>Y29-AG29</f>
        <v>0</v>
      </c>
      <c r="BN29" s="760">
        <f>Z29-AH29</f>
        <v>0</v>
      </c>
      <c r="BO29" s="759">
        <f>AA29-AI29</f>
        <v>0</v>
      </c>
    </row>
    <row r="30" spans="1:67" ht="12.75">
      <c r="A30" s="280"/>
      <c r="B30" s="281"/>
      <c r="C30" s="280"/>
      <c r="D30" s="766">
        <f>E30+F30+G30+H30+I30+J30+K30</f>
        <v>0</v>
      </c>
      <c r="E30" s="282"/>
      <c r="F30" s="282"/>
      <c r="G30" s="282"/>
      <c r="H30" s="282"/>
      <c r="I30" s="282"/>
      <c r="J30" s="282"/>
      <c r="K30" s="762"/>
      <c r="L30" s="765">
        <f>M30+N30+O30+P30+Q30+R30+S30</f>
        <v>0</v>
      </c>
      <c r="M30" s="283"/>
      <c r="N30" s="282"/>
      <c r="O30" s="282"/>
      <c r="P30" s="282"/>
      <c r="Q30" s="282"/>
      <c r="R30" s="282"/>
      <c r="S30" s="764"/>
      <c r="T30" s="763">
        <f>U30+V30+W30+X30+Y30+Z30+AA30</f>
        <v>0</v>
      </c>
      <c r="U30" s="760">
        <f>E30+M30</f>
        <v>0</v>
      </c>
      <c r="V30" s="760">
        <f>F30+N30</f>
        <v>0</v>
      </c>
      <c r="W30" s="760">
        <f>G30+O30</f>
        <v>0</v>
      </c>
      <c r="X30" s="760">
        <f>H30+P30</f>
        <v>0</v>
      </c>
      <c r="Y30" s="760">
        <f>I30+Q30</f>
        <v>0</v>
      </c>
      <c r="Z30" s="760">
        <f>J30+R30</f>
        <v>0</v>
      </c>
      <c r="AA30" s="759">
        <f>K30+S30</f>
        <v>0</v>
      </c>
      <c r="AB30" s="763">
        <f>AC30+AD30+AE30+AF30+AG30+AH30+AI30</f>
        <v>0</v>
      </c>
      <c r="AC30" s="760">
        <f>AK30+AS30</f>
        <v>0</v>
      </c>
      <c r="AD30" s="760">
        <f>AL30+AT30</f>
        <v>0</v>
      </c>
      <c r="AE30" s="760">
        <f>AM30+AU30</f>
        <v>0</v>
      </c>
      <c r="AF30" s="760">
        <f>AN30+AV30</f>
        <v>0</v>
      </c>
      <c r="AG30" s="760">
        <f>AO30+AW30</f>
        <v>0</v>
      </c>
      <c r="AH30" s="760">
        <f>AP30+AX30</f>
        <v>0</v>
      </c>
      <c r="AI30" s="759">
        <f>AQ30+AY30</f>
        <v>0</v>
      </c>
      <c r="AJ30" s="763">
        <f>AK30+AL30+AM30+AN30+AO30+AP30+AQ30</f>
        <v>0</v>
      </c>
      <c r="AK30" s="282"/>
      <c r="AL30" s="282"/>
      <c r="AM30" s="282"/>
      <c r="AN30" s="282"/>
      <c r="AO30" s="282"/>
      <c r="AP30" s="282"/>
      <c r="AQ30" s="762"/>
      <c r="AR30" s="761">
        <f>AS30+AT30+AU30+AV30+AW30+AX30+AY30</f>
        <v>0</v>
      </c>
      <c r="AS30" s="282"/>
      <c r="AT30" s="282"/>
      <c r="AU30" s="282"/>
      <c r="AV30" s="282"/>
      <c r="AW30" s="282"/>
      <c r="AX30" s="282"/>
      <c r="AY30" s="762"/>
      <c r="AZ30" s="761">
        <f>BA30+BB30+BC30+BD30+BE30+BF30+BG30</f>
        <v>0</v>
      </c>
      <c r="BA30" s="282"/>
      <c r="BB30" s="282"/>
      <c r="BC30" s="282"/>
      <c r="BD30" s="282"/>
      <c r="BE30" s="282"/>
      <c r="BF30" s="282"/>
      <c r="BG30" s="762"/>
      <c r="BH30" s="761">
        <f>BI30+BJ30+BK30+BL30+BM30+BN30+BO30</f>
        <v>0</v>
      </c>
      <c r="BI30" s="760">
        <f>U30-AC30</f>
        <v>0</v>
      </c>
      <c r="BJ30" s="760">
        <f>V30-AD30</f>
        <v>0</v>
      </c>
      <c r="BK30" s="760">
        <f>W30-AE30</f>
        <v>0</v>
      </c>
      <c r="BL30" s="760">
        <f>X30-AF30</f>
        <v>0</v>
      </c>
      <c r="BM30" s="760">
        <f>Y30-AG30</f>
        <v>0</v>
      </c>
      <c r="BN30" s="760">
        <f>Z30-AH30</f>
        <v>0</v>
      </c>
      <c r="BO30" s="759">
        <f>AA30-AI30</f>
        <v>0</v>
      </c>
    </row>
    <row r="31" spans="1:67" ht="12.75">
      <c r="A31" s="280"/>
      <c r="B31" s="281"/>
      <c r="C31" s="280"/>
      <c r="D31" s="766">
        <f>E31+F31+G31+H31+I31+J31+K31</f>
        <v>0</v>
      </c>
      <c r="E31" s="282"/>
      <c r="F31" s="282"/>
      <c r="G31" s="282"/>
      <c r="H31" s="282"/>
      <c r="I31" s="282"/>
      <c r="J31" s="282"/>
      <c r="K31" s="762"/>
      <c r="L31" s="765">
        <f>M31+N31+O31+P31+Q31+R31+S31</f>
        <v>0</v>
      </c>
      <c r="M31" s="283"/>
      <c r="N31" s="282"/>
      <c r="O31" s="282"/>
      <c r="P31" s="282"/>
      <c r="Q31" s="282"/>
      <c r="R31" s="282"/>
      <c r="S31" s="764"/>
      <c r="T31" s="763">
        <f>U31+V31+W31+X31+Y31+Z31+AA31</f>
        <v>0</v>
      </c>
      <c r="U31" s="760">
        <f>E31+M31</f>
        <v>0</v>
      </c>
      <c r="V31" s="760">
        <f>F31+N31</f>
        <v>0</v>
      </c>
      <c r="W31" s="760">
        <f>G31+O31</f>
        <v>0</v>
      </c>
      <c r="X31" s="760">
        <f>H31+P31</f>
        <v>0</v>
      </c>
      <c r="Y31" s="760">
        <f>I31+Q31</f>
        <v>0</v>
      </c>
      <c r="Z31" s="760">
        <f>J31+R31</f>
        <v>0</v>
      </c>
      <c r="AA31" s="759">
        <f>K31+S31</f>
        <v>0</v>
      </c>
      <c r="AB31" s="763">
        <f>AC31+AD31+AE31+AF31+AG31+AH31+AI31</f>
        <v>0</v>
      </c>
      <c r="AC31" s="760">
        <f>AK31+AS31</f>
        <v>0</v>
      </c>
      <c r="AD31" s="760">
        <f>AL31+AT31</f>
        <v>0</v>
      </c>
      <c r="AE31" s="760">
        <f>AM31+AU31</f>
        <v>0</v>
      </c>
      <c r="AF31" s="760">
        <f>AN31+AV31</f>
        <v>0</v>
      </c>
      <c r="AG31" s="760">
        <f>AO31+AW31</f>
        <v>0</v>
      </c>
      <c r="AH31" s="760">
        <f>AP31+AX31</f>
        <v>0</v>
      </c>
      <c r="AI31" s="759">
        <f>AQ31+AY31</f>
        <v>0</v>
      </c>
      <c r="AJ31" s="763">
        <f>AK31+AL31+AM31+AN31+AO31+AP31+AQ31</f>
        <v>0</v>
      </c>
      <c r="AK31" s="282"/>
      <c r="AL31" s="282"/>
      <c r="AM31" s="282"/>
      <c r="AN31" s="282"/>
      <c r="AO31" s="282"/>
      <c r="AP31" s="282"/>
      <c r="AQ31" s="762"/>
      <c r="AR31" s="761">
        <f>AS31+AT31+AU31+AV31+AW31+AX31+AY31</f>
        <v>0</v>
      </c>
      <c r="AS31" s="282"/>
      <c r="AT31" s="282"/>
      <c r="AU31" s="282"/>
      <c r="AV31" s="282"/>
      <c r="AW31" s="282"/>
      <c r="AX31" s="282"/>
      <c r="AY31" s="762"/>
      <c r="AZ31" s="761">
        <f>BA31+BB31+BC31+BD31+BE31+BF31+BG31</f>
        <v>0</v>
      </c>
      <c r="BA31" s="282"/>
      <c r="BB31" s="282"/>
      <c r="BC31" s="282"/>
      <c r="BD31" s="282"/>
      <c r="BE31" s="282"/>
      <c r="BF31" s="282"/>
      <c r="BG31" s="762"/>
      <c r="BH31" s="761">
        <f>BI31+BJ31+BK31+BL31+BM31+BN31+BO31</f>
        <v>0</v>
      </c>
      <c r="BI31" s="760">
        <f>U31-AC31</f>
        <v>0</v>
      </c>
      <c r="BJ31" s="760">
        <f>V31-AD31</f>
        <v>0</v>
      </c>
      <c r="BK31" s="760">
        <f>W31-AE31</f>
        <v>0</v>
      </c>
      <c r="BL31" s="760">
        <f>X31-AF31</f>
        <v>0</v>
      </c>
      <c r="BM31" s="760">
        <f>Y31-AG31</f>
        <v>0</v>
      </c>
      <c r="BN31" s="760">
        <f>Z31-AH31</f>
        <v>0</v>
      </c>
      <c r="BO31" s="759">
        <f>AA31-AI31</f>
        <v>0</v>
      </c>
    </row>
    <row r="32" spans="1:67" ht="13.5" thickBot="1">
      <c r="A32" s="276"/>
      <c r="B32" s="277"/>
      <c r="C32" s="276"/>
      <c r="D32" s="758">
        <f>E32+F32+G32+H32+I32+J32+K32</f>
        <v>0</v>
      </c>
      <c r="E32" s="278"/>
      <c r="F32" s="278"/>
      <c r="G32" s="278"/>
      <c r="H32" s="278"/>
      <c r="I32" s="278"/>
      <c r="J32" s="278"/>
      <c r="K32" s="754"/>
      <c r="L32" s="757">
        <f>M32+N32+O32+P32+Q32+R32+S32</f>
        <v>0</v>
      </c>
      <c r="M32" s="279"/>
      <c r="N32" s="278"/>
      <c r="O32" s="278"/>
      <c r="P32" s="278"/>
      <c r="Q32" s="278"/>
      <c r="R32" s="278"/>
      <c r="S32" s="756"/>
      <c r="T32" s="755">
        <f>U32+V32+W32+X32+Y32+Z32+AA32</f>
        <v>0</v>
      </c>
      <c r="U32" s="752">
        <f>E32+M32</f>
        <v>0</v>
      </c>
      <c r="V32" s="752">
        <f>F32+N32</f>
        <v>0</v>
      </c>
      <c r="W32" s="752">
        <f>G32+O32</f>
        <v>0</v>
      </c>
      <c r="X32" s="752">
        <f>H32+P32</f>
        <v>0</v>
      </c>
      <c r="Y32" s="752">
        <f>I32+Q32</f>
        <v>0</v>
      </c>
      <c r="Z32" s="752">
        <f>J32+R32</f>
        <v>0</v>
      </c>
      <c r="AA32" s="751">
        <f>K32+S32</f>
        <v>0</v>
      </c>
      <c r="AB32" s="755">
        <f>AC32+AD32+AE32+AF32+AG32+AH32+AI32</f>
        <v>0</v>
      </c>
      <c r="AC32" s="752">
        <f>AK32+AS32</f>
        <v>0</v>
      </c>
      <c r="AD32" s="752">
        <f>AL32+AT32</f>
        <v>0</v>
      </c>
      <c r="AE32" s="752">
        <f>AM32+AU32</f>
        <v>0</v>
      </c>
      <c r="AF32" s="752">
        <f>AN32+AV32</f>
        <v>0</v>
      </c>
      <c r="AG32" s="752">
        <f>AO32+AW32</f>
        <v>0</v>
      </c>
      <c r="AH32" s="752">
        <f>AP32+AX32</f>
        <v>0</v>
      </c>
      <c r="AI32" s="751">
        <f>AQ32+AY32</f>
        <v>0</v>
      </c>
      <c r="AJ32" s="755">
        <f>AK32+AL32+AM32+AN32+AO32+AP32+AQ32</f>
        <v>0</v>
      </c>
      <c r="AK32" s="278"/>
      <c r="AL32" s="278"/>
      <c r="AM32" s="278"/>
      <c r="AN32" s="278"/>
      <c r="AO32" s="278"/>
      <c r="AP32" s="278"/>
      <c r="AQ32" s="754"/>
      <c r="AR32" s="753">
        <f>AS32+AT32+AU32+AV32+AW32+AX32+AY32</f>
        <v>0</v>
      </c>
      <c r="AS32" s="278"/>
      <c r="AT32" s="278"/>
      <c r="AU32" s="278"/>
      <c r="AV32" s="278"/>
      <c r="AW32" s="278"/>
      <c r="AX32" s="278"/>
      <c r="AY32" s="754"/>
      <c r="AZ32" s="753">
        <f>BA32+BB32+BC32+BD32+BE32+BF32+BG32</f>
        <v>0</v>
      </c>
      <c r="BA32" s="278"/>
      <c r="BB32" s="278"/>
      <c r="BC32" s="278"/>
      <c r="BD32" s="278"/>
      <c r="BE32" s="278"/>
      <c r="BF32" s="278"/>
      <c r="BG32" s="754"/>
      <c r="BH32" s="753">
        <f>BI32+BJ32+BK32+BL32+BM32+BN32+BO32</f>
        <v>0</v>
      </c>
      <c r="BI32" s="752">
        <f>U32-AC32</f>
        <v>0</v>
      </c>
      <c r="BJ32" s="752">
        <f>V32-AD32</f>
        <v>0</v>
      </c>
      <c r="BK32" s="752">
        <f>W32-AE32</f>
        <v>0</v>
      </c>
      <c r="BL32" s="752">
        <f>X32-AF32</f>
        <v>0</v>
      </c>
      <c r="BM32" s="752">
        <f>Y32-AG32</f>
        <v>0</v>
      </c>
      <c r="BN32" s="752">
        <f>Z32-AH32</f>
        <v>0</v>
      </c>
      <c r="BO32" s="751">
        <f>AA32-AI32</f>
        <v>0</v>
      </c>
    </row>
    <row r="34" spans="2:61" ht="15.75">
      <c r="B34" s="750"/>
      <c r="C34" s="750"/>
      <c r="D34" s="749"/>
      <c r="E34" s="749"/>
      <c r="F34" s="749"/>
      <c r="BA34" s="253" t="s">
        <v>83</v>
      </c>
      <c r="BB34" s="253"/>
      <c r="BC34" s="253"/>
      <c r="BD34" s="253"/>
      <c r="BE34" s="253"/>
      <c r="BF34" s="253"/>
      <c r="BG34" s="253"/>
      <c r="BH34" s="253"/>
      <c r="BI34" s="253"/>
    </row>
    <row r="35" spans="36:53" ht="16.5">
      <c r="AJ35" s="748" t="s">
        <v>508</v>
      </c>
      <c r="AO35" s="290" t="s">
        <v>507</v>
      </c>
      <c r="AP35" s="289"/>
      <c r="AQ35" s="289"/>
      <c r="AR35" s="288"/>
      <c r="AS35" s="288"/>
      <c r="AT35" s="288"/>
      <c r="AU35" s="288"/>
      <c r="AV35" s="689" t="s">
        <v>102</v>
      </c>
      <c r="AW35" s="534"/>
      <c r="AX35" s="534"/>
      <c r="AY35" s="534"/>
      <c r="AZ35" s="286"/>
      <c r="BA35" s="286"/>
    </row>
    <row r="36" spans="36:53" ht="16.5">
      <c r="AJ36" s="747"/>
      <c r="AO36" s="290"/>
      <c r="AP36" s="289"/>
      <c r="AQ36" s="289"/>
      <c r="AR36" s="288"/>
      <c r="AS36" s="288"/>
      <c r="AT36" s="288"/>
      <c r="AU36" s="288"/>
      <c r="AV36" s="533"/>
      <c r="AW36" s="533"/>
      <c r="AX36" s="533"/>
      <c r="AY36" s="533"/>
      <c r="AZ36" s="286"/>
      <c r="BA36" s="286"/>
    </row>
    <row r="37" spans="36:53" ht="12.75">
      <c r="AJ37" s="285"/>
      <c r="AO37" s="66" t="s">
        <v>97</v>
      </c>
      <c r="AP37" s="285"/>
      <c r="AQ37" s="285"/>
      <c r="AR37" s="285"/>
      <c r="AS37" s="285"/>
      <c r="AT37" s="285"/>
      <c r="AU37" s="285"/>
      <c r="AV37" s="66" t="s">
        <v>100</v>
      </c>
      <c r="AW37" s="285"/>
      <c r="AX37" s="285"/>
      <c r="AY37" s="285"/>
      <c r="AZ37" s="285"/>
      <c r="BA37" s="285"/>
    </row>
  </sheetData>
  <sheetProtection/>
  <mergeCells count="31">
    <mergeCell ref="C2:AA2"/>
    <mergeCell ref="AC6:AI6"/>
    <mergeCell ref="BI6:BO6"/>
    <mergeCell ref="BA6:BG6"/>
    <mergeCell ref="AS6:AY6"/>
    <mergeCell ref="AK6:AQ6"/>
    <mergeCell ref="E6:K6"/>
    <mergeCell ref="AJ4:AY4"/>
    <mergeCell ref="AJ5:AQ5"/>
    <mergeCell ref="AR5:AY5"/>
    <mergeCell ref="A4:A8"/>
    <mergeCell ref="L4:S5"/>
    <mergeCell ref="L6:L7"/>
    <mergeCell ref="D4:K5"/>
    <mergeCell ref="D6:D7"/>
    <mergeCell ref="AB6:AB7"/>
    <mergeCell ref="B4:B7"/>
    <mergeCell ref="AR6:AR7"/>
    <mergeCell ref="M6:S6"/>
    <mergeCell ref="AJ6:AJ7"/>
    <mergeCell ref="AB4:AI5"/>
    <mergeCell ref="C4:C8"/>
    <mergeCell ref="T6:T7"/>
    <mergeCell ref="U6:AA6"/>
    <mergeCell ref="T4:AA5"/>
    <mergeCell ref="BA34:BI34"/>
    <mergeCell ref="AZ6:AZ7"/>
    <mergeCell ref="AZ4:BG4"/>
    <mergeCell ref="AZ5:BG5"/>
    <mergeCell ref="BH6:BH7"/>
    <mergeCell ref="BH4:BO5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65" r:id="rId1"/>
  <colBreaks count="1" manualBreakCount="1">
    <brk id="35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B46" sqref="B46:B57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2:3" ht="12.75">
      <c r="B1" s="813" t="s">
        <v>575</v>
      </c>
      <c r="C1" s="813"/>
    </row>
    <row r="2" spans="2:18" ht="40.5" customHeight="1">
      <c r="B2" s="832" t="s">
        <v>574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</row>
    <row r="3" ht="13.5" thickBot="1">
      <c r="E3" s="813"/>
    </row>
    <row r="4" spans="1:18" ht="43.5" customHeight="1">
      <c r="A4" s="812" t="s">
        <v>546</v>
      </c>
      <c r="B4" s="831" t="s">
        <v>545</v>
      </c>
      <c r="C4" s="830" t="s">
        <v>573</v>
      </c>
      <c r="D4" s="830"/>
      <c r="E4" s="830"/>
      <c r="F4" s="830"/>
      <c r="G4" s="830"/>
      <c r="H4" s="830"/>
      <c r="I4" s="830"/>
      <c r="J4" s="830"/>
      <c r="K4" s="830" t="s">
        <v>572</v>
      </c>
      <c r="L4" s="830"/>
      <c r="M4" s="830"/>
      <c r="N4" s="830"/>
      <c r="O4" s="830"/>
      <c r="P4" s="830"/>
      <c r="Q4" s="830"/>
      <c r="R4" s="829"/>
    </row>
    <row r="5" spans="1:18" ht="12.75">
      <c r="A5" s="772"/>
      <c r="B5" s="826"/>
      <c r="C5" s="828" t="s">
        <v>571</v>
      </c>
      <c r="D5" s="828"/>
      <c r="E5" s="828"/>
      <c r="F5" s="828"/>
      <c r="G5" s="828"/>
      <c r="H5" s="828"/>
      <c r="I5" s="828"/>
      <c r="J5" s="828"/>
      <c r="K5" s="828" t="s">
        <v>571</v>
      </c>
      <c r="L5" s="828"/>
      <c r="M5" s="828"/>
      <c r="N5" s="828"/>
      <c r="O5" s="828"/>
      <c r="P5" s="828"/>
      <c r="Q5" s="828"/>
      <c r="R5" s="827"/>
    </row>
    <row r="6" spans="1:18" s="239" customFormat="1" ht="24" customHeight="1">
      <c r="A6" s="772"/>
      <c r="B6" s="826"/>
      <c r="C6" s="825" t="s">
        <v>98</v>
      </c>
      <c r="D6" s="824">
        <v>1</v>
      </c>
      <c r="E6" s="824" t="s">
        <v>79</v>
      </c>
      <c r="F6" s="824" t="s">
        <v>570</v>
      </c>
      <c r="G6" s="824" t="s">
        <v>569</v>
      </c>
      <c r="H6" s="824" t="s">
        <v>568</v>
      </c>
      <c r="I6" s="824" t="s">
        <v>567</v>
      </c>
      <c r="J6" s="824" t="s">
        <v>566</v>
      </c>
      <c r="K6" s="825" t="s">
        <v>98</v>
      </c>
      <c r="L6" s="824">
        <v>1</v>
      </c>
      <c r="M6" s="824" t="s">
        <v>79</v>
      </c>
      <c r="N6" s="824" t="s">
        <v>570</v>
      </c>
      <c r="O6" s="824" t="s">
        <v>569</v>
      </c>
      <c r="P6" s="824" t="s">
        <v>568</v>
      </c>
      <c r="Q6" s="824" t="s">
        <v>567</v>
      </c>
      <c r="R6" s="823" t="s">
        <v>566</v>
      </c>
    </row>
    <row r="7" spans="1:18" ht="12.75">
      <c r="A7" s="772"/>
      <c r="B7" s="822" t="s">
        <v>565</v>
      </c>
      <c r="C7" s="769">
        <f>D7+E7+F7+G7+H7+I7+J7</f>
        <v>16</v>
      </c>
      <c r="D7" s="760">
        <f>SUM(D8:D31)</f>
        <v>8</v>
      </c>
      <c r="E7" s="760">
        <f>SUM(E8:E31)</f>
        <v>2</v>
      </c>
      <c r="F7" s="760">
        <f>SUM(F8:F31)</f>
        <v>1</v>
      </c>
      <c r="G7" s="760">
        <f>SUM(G8:G31)</f>
        <v>1</v>
      </c>
      <c r="H7" s="760">
        <f>SUM(H8:H31)</f>
        <v>0</v>
      </c>
      <c r="I7" s="760">
        <f>SUM(I8:I31)</f>
        <v>3</v>
      </c>
      <c r="J7" s="760">
        <f>SUM(J8:J31)</f>
        <v>1</v>
      </c>
      <c r="K7" s="769">
        <f>L7+M7+N7+O7+P7+Q7+R7</f>
        <v>21</v>
      </c>
      <c r="L7" s="760">
        <f>SUM(L8:L31)</f>
        <v>11</v>
      </c>
      <c r="M7" s="760">
        <f>SUM(M8:M31)</f>
        <v>0</v>
      </c>
      <c r="N7" s="760">
        <f>SUM(N8:N31)</f>
        <v>2</v>
      </c>
      <c r="O7" s="760">
        <f>SUM(O8:O31)</f>
        <v>2</v>
      </c>
      <c r="P7" s="760">
        <f>SUM(P8:P31)</f>
        <v>5</v>
      </c>
      <c r="Q7" s="760">
        <f>SUM(Q8:Q31)</f>
        <v>1</v>
      </c>
      <c r="R7" s="759">
        <f>SUM(R8:R31)</f>
        <v>0</v>
      </c>
    </row>
    <row r="8" spans="1:18" ht="12.75">
      <c r="A8" s="821">
        <v>1</v>
      </c>
      <c r="B8" s="281" t="s">
        <v>525</v>
      </c>
      <c r="C8" s="769">
        <f>D8+E8+F8+G8+H8+I8+J8</f>
        <v>2</v>
      </c>
      <c r="D8" s="282"/>
      <c r="E8" s="282"/>
      <c r="F8" s="282"/>
      <c r="G8" s="282"/>
      <c r="H8" s="282"/>
      <c r="I8" s="282">
        <v>1</v>
      </c>
      <c r="J8" s="282">
        <v>1</v>
      </c>
      <c r="K8" s="769">
        <f>L8+M8+N8+O8+P8+Q8+R8</f>
        <v>6</v>
      </c>
      <c r="L8" s="282">
        <v>3</v>
      </c>
      <c r="M8" s="282"/>
      <c r="N8" s="282">
        <v>2</v>
      </c>
      <c r="O8" s="282">
        <v>1</v>
      </c>
      <c r="P8" s="282"/>
      <c r="Q8" s="282"/>
      <c r="R8" s="762"/>
    </row>
    <row r="9" spans="1:18" ht="12.75">
      <c r="A9" s="280">
        <v>2</v>
      </c>
      <c r="B9" s="281" t="s">
        <v>524</v>
      </c>
      <c r="C9" s="769">
        <f>D9+E9+F9+G9+H9+I9+J9</f>
        <v>1</v>
      </c>
      <c r="D9" s="282"/>
      <c r="E9" s="282"/>
      <c r="F9" s="282">
        <v>1</v>
      </c>
      <c r="G9" s="282"/>
      <c r="H9" s="282"/>
      <c r="I9" s="282"/>
      <c r="J9" s="282"/>
      <c r="K9" s="769">
        <f>L9+M9+N9+O9+P9+Q9+R9</f>
        <v>2</v>
      </c>
      <c r="L9" s="282">
        <v>1</v>
      </c>
      <c r="M9" s="282"/>
      <c r="N9" s="282"/>
      <c r="O9" s="282"/>
      <c r="P9" s="282">
        <v>1</v>
      </c>
      <c r="Q9" s="282"/>
      <c r="R9" s="762"/>
    </row>
    <row r="10" spans="1:18" ht="12.75">
      <c r="A10" s="280">
        <v>3</v>
      </c>
      <c r="B10" s="281" t="s">
        <v>523</v>
      </c>
      <c r="C10" s="769">
        <f>D10+E10+F10+G10+H10+I10+J10</f>
        <v>0</v>
      </c>
      <c r="D10" s="282"/>
      <c r="E10" s="282"/>
      <c r="F10" s="282"/>
      <c r="G10" s="282"/>
      <c r="H10" s="282"/>
      <c r="I10" s="282"/>
      <c r="J10" s="282"/>
      <c r="K10" s="769">
        <f>L10+M10+N10+O10+P10+Q10+R10</f>
        <v>0</v>
      </c>
      <c r="L10" s="282"/>
      <c r="M10" s="282"/>
      <c r="N10" s="282"/>
      <c r="O10" s="282"/>
      <c r="P10" s="282"/>
      <c r="Q10" s="282"/>
      <c r="R10" s="762"/>
    </row>
    <row r="11" spans="1:18" ht="12.75">
      <c r="A11" s="280">
        <v>4</v>
      </c>
      <c r="B11" s="281" t="s">
        <v>522</v>
      </c>
      <c r="C11" s="769">
        <f>D11+E11+F11+G11+H11+I11+J11</f>
        <v>0</v>
      </c>
      <c r="D11" s="282"/>
      <c r="E11" s="282"/>
      <c r="F11" s="282"/>
      <c r="G11" s="282"/>
      <c r="H11" s="282"/>
      <c r="I11" s="282"/>
      <c r="J11" s="282"/>
      <c r="K11" s="769">
        <f>L11+M11+N11+O11+P11+Q11+R11</f>
        <v>0</v>
      </c>
      <c r="L11" s="282"/>
      <c r="M11" s="282"/>
      <c r="N11" s="282"/>
      <c r="O11" s="282"/>
      <c r="P11" s="282"/>
      <c r="Q11" s="282"/>
      <c r="R11" s="762"/>
    </row>
    <row r="12" spans="1:18" ht="12.75">
      <c r="A12" s="280">
        <v>5</v>
      </c>
      <c r="B12" s="281" t="s">
        <v>521</v>
      </c>
      <c r="C12" s="769">
        <f>D12+E12+F12+G12+H12+I12+J12</f>
        <v>0</v>
      </c>
      <c r="D12" s="282"/>
      <c r="E12" s="282"/>
      <c r="F12" s="282"/>
      <c r="G12" s="282"/>
      <c r="H12" s="282"/>
      <c r="I12" s="282"/>
      <c r="J12" s="282"/>
      <c r="K12" s="769">
        <f>L12+M12+N12+O12+P12+Q12+R12</f>
        <v>0</v>
      </c>
      <c r="L12" s="282"/>
      <c r="M12" s="282"/>
      <c r="N12" s="282"/>
      <c r="O12" s="282"/>
      <c r="P12" s="282"/>
      <c r="Q12" s="282"/>
      <c r="R12" s="762"/>
    </row>
    <row r="13" spans="1:18" ht="12.75">
      <c r="A13" s="280">
        <v>6</v>
      </c>
      <c r="B13" s="281" t="s">
        <v>520</v>
      </c>
      <c r="C13" s="769">
        <f>D13+E13+F13+G13+H13+I13+J13</f>
        <v>4</v>
      </c>
      <c r="D13" s="282">
        <v>2</v>
      </c>
      <c r="E13" s="282">
        <v>1</v>
      </c>
      <c r="F13" s="282"/>
      <c r="G13" s="282"/>
      <c r="H13" s="282"/>
      <c r="I13" s="282">
        <v>1</v>
      </c>
      <c r="J13" s="282"/>
      <c r="K13" s="769">
        <f>L13+M13+N13+O13+P13+Q13+R13</f>
        <v>9</v>
      </c>
      <c r="L13" s="282">
        <v>3</v>
      </c>
      <c r="M13" s="282"/>
      <c r="N13" s="282"/>
      <c r="O13" s="282">
        <v>1</v>
      </c>
      <c r="P13" s="282">
        <v>4</v>
      </c>
      <c r="Q13" s="282">
        <v>1</v>
      </c>
      <c r="R13" s="762"/>
    </row>
    <row r="14" spans="1:18" ht="12.75">
      <c r="A14" s="280">
        <v>7</v>
      </c>
      <c r="B14" s="281" t="s">
        <v>519</v>
      </c>
      <c r="C14" s="769">
        <f>D14+E14+F14+G14+H14+I14+J14</f>
        <v>0</v>
      </c>
      <c r="D14" s="282"/>
      <c r="E14" s="282"/>
      <c r="F14" s="282"/>
      <c r="G14" s="282"/>
      <c r="H14" s="282"/>
      <c r="I14" s="282"/>
      <c r="J14" s="282"/>
      <c r="K14" s="769">
        <f>L14+M14+N14+O14+P14+Q14+R14</f>
        <v>0</v>
      </c>
      <c r="L14" s="282"/>
      <c r="M14" s="282"/>
      <c r="N14" s="282"/>
      <c r="O14" s="282"/>
      <c r="P14" s="282"/>
      <c r="Q14" s="282"/>
      <c r="R14" s="762"/>
    </row>
    <row r="15" spans="1:18" ht="12.75">
      <c r="A15" s="280">
        <v>8</v>
      </c>
      <c r="B15" s="281" t="s">
        <v>518</v>
      </c>
      <c r="C15" s="769">
        <f>D15+E15+F15+G15+H15+I15+J15</f>
        <v>0</v>
      </c>
      <c r="D15" s="282"/>
      <c r="E15" s="282"/>
      <c r="F15" s="282"/>
      <c r="G15" s="282"/>
      <c r="H15" s="282"/>
      <c r="I15" s="282"/>
      <c r="J15" s="282"/>
      <c r="K15" s="769">
        <f>L15+M15+N15+O15+P15+Q15+R15</f>
        <v>0</v>
      </c>
      <c r="L15" s="282"/>
      <c r="M15" s="282"/>
      <c r="N15" s="282"/>
      <c r="O15" s="282"/>
      <c r="P15" s="282"/>
      <c r="Q15" s="282"/>
      <c r="R15" s="762"/>
    </row>
    <row r="16" spans="1:18" ht="12.75">
      <c r="A16" s="280">
        <v>9</v>
      </c>
      <c r="B16" s="281" t="s">
        <v>517</v>
      </c>
      <c r="C16" s="769">
        <f>D16+E16+F16+G16+H16+I16+J16</f>
        <v>0</v>
      </c>
      <c r="D16" s="282"/>
      <c r="E16" s="282"/>
      <c r="F16" s="282"/>
      <c r="G16" s="282"/>
      <c r="H16" s="282"/>
      <c r="I16" s="282"/>
      <c r="J16" s="282"/>
      <c r="K16" s="769">
        <f>L16+M16+N16+O16+P16+Q16+R16</f>
        <v>0</v>
      </c>
      <c r="L16" s="282"/>
      <c r="M16" s="282"/>
      <c r="N16" s="282"/>
      <c r="O16" s="282"/>
      <c r="P16" s="282"/>
      <c r="Q16" s="282"/>
      <c r="R16" s="762"/>
    </row>
    <row r="17" spans="1:18" ht="12.75">
      <c r="A17" s="280">
        <v>10</v>
      </c>
      <c r="B17" s="281" t="s">
        <v>516</v>
      </c>
      <c r="C17" s="769">
        <f>D17+E17+F17+G17+H17+I17+J17</f>
        <v>5</v>
      </c>
      <c r="D17" s="282">
        <v>3</v>
      </c>
      <c r="E17" s="282"/>
      <c r="F17" s="282"/>
      <c r="G17" s="282">
        <v>1</v>
      </c>
      <c r="H17" s="282"/>
      <c r="I17" s="282">
        <v>1</v>
      </c>
      <c r="J17" s="282"/>
      <c r="K17" s="769">
        <f>L17+M17+N17+O17+P17+Q17+R17</f>
        <v>2</v>
      </c>
      <c r="L17" s="282">
        <v>2</v>
      </c>
      <c r="M17" s="282"/>
      <c r="N17" s="282"/>
      <c r="O17" s="282"/>
      <c r="P17" s="282"/>
      <c r="Q17" s="282"/>
      <c r="R17" s="762"/>
    </row>
    <row r="18" spans="1:18" ht="12.75">
      <c r="A18" s="280">
        <v>11</v>
      </c>
      <c r="B18" s="281" t="s">
        <v>515</v>
      </c>
      <c r="C18" s="769">
        <f>D18+E18+F18+G18+H18+I18+J18</f>
        <v>0</v>
      </c>
      <c r="D18" s="282"/>
      <c r="E18" s="282"/>
      <c r="F18" s="282"/>
      <c r="G18" s="282"/>
      <c r="H18" s="282"/>
      <c r="I18" s="282"/>
      <c r="J18" s="282"/>
      <c r="K18" s="769">
        <f>L18+M18+N18+O18+P18+Q18+R18</f>
        <v>0</v>
      </c>
      <c r="L18" s="282"/>
      <c r="M18" s="282"/>
      <c r="N18" s="282"/>
      <c r="O18" s="282"/>
      <c r="P18" s="282"/>
      <c r="Q18" s="282"/>
      <c r="R18" s="762"/>
    </row>
    <row r="19" spans="1:18" ht="12.75">
      <c r="A19" s="280">
        <v>12</v>
      </c>
      <c r="B19" s="281" t="s">
        <v>514</v>
      </c>
      <c r="C19" s="769">
        <f>D19+E19+F19+G19+H19+I19+J19</f>
        <v>3</v>
      </c>
      <c r="D19" s="282">
        <v>3</v>
      </c>
      <c r="E19" s="282"/>
      <c r="F19" s="282"/>
      <c r="G19" s="282"/>
      <c r="H19" s="282"/>
      <c r="I19" s="282"/>
      <c r="J19" s="282"/>
      <c r="K19" s="769">
        <f>L19+M19+N19+O19+P19+Q19+R19</f>
        <v>2</v>
      </c>
      <c r="L19" s="282">
        <v>2</v>
      </c>
      <c r="M19" s="282"/>
      <c r="N19" s="282"/>
      <c r="O19" s="282"/>
      <c r="P19" s="282"/>
      <c r="Q19" s="282"/>
      <c r="R19" s="762"/>
    </row>
    <row r="20" spans="1:18" ht="12.75">
      <c r="A20" s="280">
        <v>13</v>
      </c>
      <c r="B20" s="281" t="s">
        <v>513</v>
      </c>
      <c r="C20" s="769">
        <f>D20+E20+F20+G20+H20+I20+J20</f>
        <v>1</v>
      </c>
      <c r="D20" s="282"/>
      <c r="E20" s="282">
        <v>1</v>
      </c>
      <c r="F20" s="282"/>
      <c r="G20" s="282"/>
      <c r="H20" s="282"/>
      <c r="I20" s="282"/>
      <c r="J20" s="282"/>
      <c r="K20" s="769">
        <f>L20+M20+N20+O20+P20+Q20+R20</f>
        <v>0</v>
      </c>
      <c r="L20" s="282"/>
      <c r="M20" s="282"/>
      <c r="N20" s="282"/>
      <c r="O20" s="282"/>
      <c r="P20" s="282"/>
      <c r="Q20" s="282"/>
      <c r="R20" s="762"/>
    </row>
    <row r="21" spans="1:18" ht="12.75">
      <c r="A21" s="280">
        <v>14</v>
      </c>
      <c r="B21" s="281" t="s">
        <v>564</v>
      </c>
      <c r="C21" s="769">
        <f>D21+E21+F21+G21+H21+I21+J21</f>
        <v>0</v>
      </c>
      <c r="D21" s="282"/>
      <c r="E21" s="282"/>
      <c r="F21" s="282"/>
      <c r="G21" s="282"/>
      <c r="H21" s="282"/>
      <c r="I21" s="282"/>
      <c r="J21" s="282"/>
      <c r="K21" s="769">
        <f>L21+M21+N21+O21+P21+Q21+R21</f>
        <v>0</v>
      </c>
      <c r="L21" s="282"/>
      <c r="M21" s="282"/>
      <c r="N21" s="282"/>
      <c r="O21" s="282"/>
      <c r="P21" s="282"/>
      <c r="Q21" s="282"/>
      <c r="R21" s="762"/>
    </row>
    <row r="22" spans="1:18" ht="12.75">
      <c r="A22" s="280">
        <v>15</v>
      </c>
      <c r="B22" s="281" t="s">
        <v>511</v>
      </c>
      <c r="C22" s="769">
        <f>D22+E22+F22+G22+H22+I22+J22</f>
        <v>0</v>
      </c>
      <c r="D22" s="282"/>
      <c r="E22" s="282"/>
      <c r="F22" s="282"/>
      <c r="G22" s="282"/>
      <c r="H22" s="282"/>
      <c r="I22" s="282"/>
      <c r="J22" s="282"/>
      <c r="K22" s="769">
        <f>L22+M22+N22+O22+P22+Q22+R22</f>
        <v>0</v>
      </c>
      <c r="L22" s="282"/>
      <c r="M22" s="282"/>
      <c r="N22" s="282"/>
      <c r="O22" s="282"/>
      <c r="P22" s="282"/>
      <c r="Q22" s="282"/>
      <c r="R22" s="762"/>
    </row>
    <row r="23" spans="1:18" ht="12.75">
      <c r="A23" s="280">
        <v>16</v>
      </c>
      <c r="B23" s="283" t="s">
        <v>563</v>
      </c>
      <c r="C23" s="769">
        <f>D23+E23+F23+G23+H23+I23+J23</f>
        <v>0</v>
      </c>
      <c r="D23" s="282"/>
      <c r="E23" s="282"/>
      <c r="F23" s="282"/>
      <c r="G23" s="282"/>
      <c r="H23" s="282"/>
      <c r="I23" s="282"/>
      <c r="J23" s="282"/>
      <c r="K23" s="769">
        <f>L23+M23+N23+O23+P23+Q23+R23</f>
        <v>0</v>
      </c>
      <c r="L23" s="282"/>
      <c r="M23" s="282"/>
      <c r="N23" s="282"/>
      <c r="O23" s="282"/>
      <c r="P23" s="282"/>
      <c r="Q23" s="282"/>
      <c r="R23" s="762"/>
    </row>
    <row r="24" spans="1:18" ht="12.75">
      <c r="A24" s="280"/>
      <c r="B24" s="283" t="s">
        <v>562</v>
      </c>
      <c r="C24" s="769">
        <f>D24+E24+F24+G24+H24+I24+J24</f>
        <v>0</v>
      </c>
      <c r="D24" s="282"/>
      <c r="E24" s="282"/>
      <c r="F24" s="282"/>
      <c r="G24" s="282"/>
      <c r="H24" s="282"/>
      <c r="I24" s="282"/>
      <c r="J24" s="282"/>
      <c r="K24" s="769">
        <f>L24+M24+N24+O24+P24+Q24+R24</f>
        <v>0</v>
      </c>
      <c r="L24" s="282"/>
      <c r="M24" s="282"/>
      <c r="N24" s="282"/>
      <c r="O24" s="282"/>
      <c r="P24" s="282"/>
      <c r="Q24" s="282"/>
      <c r="R24" s="762"/>
    </row>
    <row r="25" spans="1:18" ht="12.75">
      <c r="A25" s="280"/>
      <c r="B25" s="283"/>
      <c r="C25" s="769">
        <f>D25+E25+F25+G25+H25+I25+J25</f>
        <v>0</v>
      </c>
      <c r="D25" s="282"/>
      <c r="E25" s="282"/>
      <c r="F25" s="282"/>
      <c r="G25" s="282"/>
      <c r="H25" s="282"/>
      <c r="I25" s="282"/>
      <c r="J25" s="282"/>
      <c r="K25" s="769">
        <f>L25+M25+N25+O25+P25+Q25+R25</f>
        <v>0</v>
      </c>
      <c r="L25" s="282"/>
      <c r="M25" s="282"/>
      <c r="N25" s="282"/>
      <c r="O25" s="282"/>
      <c r="P25" s="282"/>
      <c r="Q25" s="282"/>
      <c r="R25" s="762"/>
    </row>
    <row r="26" spans="1:18" ht="12.75">
      <c r="A26" s="280"/>
      <c r="B26" s="283"/>
      <c r="C26" s="769">
        <f>D26+E26+F26+G26+H26+I26+J26</f>
        <v>0</v>
      </c>
      <c r="D26" s="282"/>
      <c r="E26" s="282"/>
      <c r="F26" s="282"/>
      <c r="G26" s="282"/>
      <c r="H26" s="282"/>
      <c r="I26" s="282"/>
      <c r="J26" s="282"/>
      <c r="K26" s="769">
        <f>L26+M26+N26+O26+P26+Q26+R26</f>
        <v>0</v>
      </c>
      <c r="L26" s="282"/>
      <c r="M26" s="282"/>
      <c r="N26" s="282"/>
      <c r="O26" s="282"/>
      <c r="P26" s="282"/>
      <c r="Q26" s="282"/>
      <c r="R26" s="762"/>
    </row>
    <row r="27" spans="1:18" ht="12.75">
      <c r="A27" s="280"/>
      <c r="B27" s="283"/>
      <c r="C27" s="769">
        <f>D27+E27+F27+G27+H27+I27+J27</f>
        <v>0</v>
      </c>
      <c r="D27" s="282"/>
      <c r="E27" s="282"/>
      <c r="F27" s="282"/>
      <c r="G27" s="282"/>
      <c r="H27" s="282"/>
      <c r="I27" s="282"/>
      <c r="J27" s="282"/>
      <c r="K27" s="769">
        <f>L27+M27+N27+O27+P27+Q27+R27</f>
        <v>0</v>
      </c>
      <c r="L27" s="282"/>
      <c r="M27" s="282"/>
      <c r="N27" s="282"/>
      <c r="O27" s="282"/>
      <c r="P27" s="282"/>
      <c r="Q27" s="282"/>
      <c r="R27" s="762"/>
    </row>
    <row r="28" spans="1:18" ht="12.75">
      <c r="A28" s="280"/>
      <c r="B28" s="283"/>
      <c r="C28" s="769">
        <f>D28+E28+F28+G28+H28+I28+J28</f>
        <v>0</v>
      </c>
      <c r="D28" s="282"/>
      <c r="E28" s="282"/>
      <c r="F28" s="282"/>
      <c r="G28" s="282"/>
      <c r="H28" s="282"/>
      <c r="I28" s="282"/>
      <c r="J28" s="282"/>
      <c r="K28" s="769">
        <f>L28+M28+N28+O28+P28+Q28+R28</f>
        <v>0</v>
      </c>
      <c r="L28" s="282"/>
      <c r="M28" s="282"/>
      <c r="N28" s="282"/>
      <c r="O28" s="282"/>
      <c r="P28" s="282"/>
      <c r="Q28" s="282"/>
      <c r="R28" s="762"/>
    </row>
    <row r="29" spans="1:18" ht="12.75">
      <c r="A29" s="280"/>
      <c r="B29" s="283"/>
      <c r="C29" s="769">
        <f>D29+E29+F29+G29+H29+I29+J29</f>
        <v>0</v>
      </c>
      <c r="D29" s="282"/>
      <c r="E29" s="282"/>
      <c r="F29" s="282"/>
      <c r="G29" s="282"/>
      <c r="H29" s="282"/>
      <c r="I29" s="282"/>
      <c r="J29" s="282"/>
      <c r="K29" s="769">
        <f>L29+M29+N29+O29+P29+Q29+R29</f>
        <v>0</v>
      </c>
      <c r="L29" s="282"/>
      <c r="M29" s="282"/>
      <c r="N29" s="282"/>
      <c r="O29" s="282"/>
      <c r="P29" s="282"/>
      <c r="Q29" s="282"/>
      <c r="R29" s="762"/>
    </row>
    <row r="30" spans="1:18" ht="12.75">
      <c r="A30" s="280"/>
      <c r="B30" s="283"/>
      <c r="C30" s="769">
        <f>D30+E30+F30+G30+H30+I30+J30</f>
        <v>0</v>
      </c>
      <c r="D30" s="282"/>
      <c r="E30" s="282"/>
      <c r="F30" s="282"/>
      <c r="G30" s="282"/>
      <c r="H30" s="282"/>
      <c r="I30" s="282"/>
      <c r="J30" s="282"/>
      <c r="K30" s="769">
        <f>L30+M30+N30+O30+P30+Q30+R30</f>
        <v>0</v>
      </c>
      <c r="L30" s="282"/>
      <c r="M30" s="282"/>
      <c r="N30" s="282"/>
      <c r="O30" s="282"/>
      <c r="P30" s="282"/>
      <c r="Q30" s="282"/>
      <c r="R30" s="762"/>
    </row>
    <row r="31" spans="1:18" ht="13.5" thickBot="1">
      <c r="A31" s="276"/>
      <c r="B31" s="279"/>
      <c r="C31" s="769">
        <f>D31+E31+F31+G31+H31+I31+J31</f>
        <v>0</v>
      </c>
      <c r="D31" s="278"/>
      <c r="E31" s="278"/>
      <c r="F31" s="278"/>
      <c r="G31" s="278"/>
      <c r="H31" s="278"/>
      <c r="I31" s="278"/>
      <c r="J31" s="278"/>
      <c r="K31" s="769">
        <f>L31+M31+N31+O31+P31+Q31+R31</f>
        <v>0</v>
      </c>
      <c r="L31" s="278"/>
      <c r="M31" s="278"/>
      <c r="N31" s="278"/>
      <c r="O31" s="278"/>
      <c r="P31" s="278"/>
      <c r="Q31" s="278"/>
      <c r="R31" s="754"/>
    </row>
    <row r="32" ht="12.75">
      <c r="A32" s="226"/>
    </row>
    <row r="33" spans="1:18" ht="12.75">
      <c r="A33" s="226"/>
      <c r="R33" s="820"/>
    </row>
    <row r="34" spans="3:18" ht="16.5">
      <c r="C34" s="748" t="s">
        <v>561</v>
      </c>
      <c r="E34" s="290" t="s">
        <v>507</v>
      </c>
      <c r="F34" s="289"/>
      <c r="O34" s="288"/>
      <c r="P34" s="288"/>
      <c r="Q34" s="288"/>
      <c r="R34" s="534"/>
    </row>
    <row r="35" spans="2:18" ht="16.5">
      <c r="B35" s="819"/>
      <c r="C35" s="747"/>
      <c r="E35" s="290"/>
      <c r="F35" s="289"/>
      <c r="O35" s="288"/>
      <c r="P35" s="288"/>
      <c r="Q35" s="288"/>
      <c r="R35" s="533"/>
    </row>
    <row r="36" spans="2:18" ht="16.5" customHeight="1">
      <c r="B36" s="819"/>
      <c r="C36" s="747"/>
      <c r="E36" s="66" t="s">
        <v>97</v>
      </c>
      <c r="F36" s="285"/>
      <c r="O36" s="285"/>
      <c r="P36" s="285"/>
      <c r="Q36" s="285"/>
      <c r="R36" s="285"/>
    </row>
    <row r="37" spans="2:18" ht="16.5">
      <c r="B37" s="813"/>
      <c r="K37" s="747"/>
      <c r="M37" s="66"/>
      <c r="N37" s="285"/>
      <c r="O37" s="285"/>
      <c r="P37" s="285"/>
      <c r="Q37" s="285"/>
      <c r="R37" s="285"/>
    </row>
    <row r="38" spans="2:18" ht="16.5">
      <c r="B38" s="813"/>
      <c r="K38" s="747"/>
      <c r="M38" s="66"/>
      <c r="N38" s="285"/>
      <c r="O38" s="285"/>
      <c r="P38" s="285"/>
      <c r="Q38" s="285"/>
      <c r="R38" s="285"/>
    </row>
    <row r="39" spans="2:18" ht="16.5">
      <c r="B39" s="813"/>
      <c r="K39" s="747"/>
      <c r="M39" s="66"/>
      <c r="N39" s="285"/>
      <c r="O39" s="285"/>
      <c r="P39" s="285"/>
      <c r="Q39" s="285"/>
      <c r="R39" s="285"/>
    </row>
    <row r="40" spans="2:18" ht="16.5">
      <c r="B40" s="813"/>
      <c r="K40" s="747"/>
      <c r="M40" s="66"/>
      <c r="N40" s="285"/>
      <c r="O40" s="285"/>
      <c r="P40" s="285"/>
      <c r="Q40" s="285"/>
      <c r="R40" s="285"/>
    </row>
    <row r="41" spans="2:18" ht="16.5">
      <c r="B41" s="813"/>
      <c r="K41" s="747"/>
      <c r="M41" s="66"/>
      <c r="N41" s="285"/>
      <c r="O41" s="285"/>
      <c r="P41" s="285"/>
      <c r="Q41" s="285"/>
      <c r="R41" s="285"/>
    </row>
    <row r="42" spans="2:18" ht="16.5">
      <c r="B42" s="813"/>
      <c r="K42" s="747"/>
      <c r="M42" s="66"/>
      <c r="N42" s="285"/>
      <c r="O42" s="285"/>
      <c r="P42" s="285"/>
      <c r="Q42" s="285"/>
      <c r="R42" s="285"/>
    </row>
    <row r="43" spans="2:18" ht="16.5">
      <c r="B43" s="813"/>
      <c r="K43" s="747"/>
      <c r="M43" s="66"/>
      <c r="N43" s="285"/>
      <c r="O43" s="285"/>
      <c r="P43" s="285"/>
      <c r="Q43" s="285"/>
      <c r="R43" s="285"/>
    </row>
    <row r="44" spans="2:18" ht="16.5">
      <c r="B44" s="813"/>
      <c r="K44" s="747"/>
      <c r="M44" s="66"/>
      <c r="N44" s="285"/>
      <c r="O44" s="285"/>
      <c r="P44" s="285"/>
      <c r="Q44" s="285"/>
      <c r="R44" s="285"/>
    </row>
    <row r="45" spans="2:18" ht="16.5">
      <c r="B45" s="813"/>
      <c r="K45" s="747"/>
      <c r="M45" s="66"/>
      <c r="N45" s="285"/>
      <c r="O45" s="285"/>
      <c r="P45" s="285"/>
      <c r="Q45" s="285"/>
      <c r="R45" s="285"/>
    </row>
    <row r="46" spans="2:11" ht="15.75">
      <c r="B46" s="818" t="s">
        <v>560</v>
      </c>
      <c r="C46" s="818"/>
      <c r="K46" s="285"/>
    </row>
    <row r="47" spans="2:3" ht="12.75" customHeight="1">
      <c r="B47" s="239" t="s">
        <v>559</v>
      </c>
      <c r="C47" s="239"/>
    </row>
    <row r="48" spans="2:3" ht="11.25" customHeight="1">
      <c r="B48" s="239" t="s">
        <v>558</v>
      </c>
      <c r="C48" s="239"/>
    </row>
    <row r="49" spans="2:3" ht="12.75">
      <c r="B49" s="817" t="s">
        <v>557</v>
      </c>
      <c r="C49" s="817"/>
    </row>
    <row r="50" spans="2:3" ht="12.75">
      <c r="B50" s="813" t="s">
        <v>556</v>
      </c>
      <c r="C50" s="813"/>
    </row>
    <row r="51" spans="2:3" ht="36">
      <c r="B51" s="816" t="s">
        <v>555</v>
      </c>
      <c r="C51" s="815"/>
    </row>
    <row r="52" spans="2:3" ht="36">
      <c r="B52" s="816" t="s">
        <v>554</v>
      </c>
      <c r="C52" s="815"/>
    </row>
    <row r="53" spans="2:3" ht="24">
      <c r="B53" s="816" t="s">
        <v>553</v>
      </c>
      <c r="C53" s="815"/>
    </row>
    <row r="54" spans="2:3" ht="12.75">
      <c r="B54" s="816" t="s">
        <v>552</v>
      </c>
      <c r="C54" s="815"/>
    </row>
    <row r="55" spans="2:3" ht="14.25" customHeight="1">
      <c r="B55" s="813" t="s">
        <v>551</v>
      </c>
      <c r="C55" s="813"/>
    </row>
    <row r="56" spans="2:3" ht="24">
      <c r="B56" s="816" t="s">
        <v>550</v>
      </c>
      <c r="C56" s="815"/>
    </row>
    <row r="57" spans="2:3" ht="36">
      <c r="B57" s="816" t="s">
        <v>549</v>
      </c>
      <c r="C57" s="815"/>
    </row>
  </sheetData>
  <sheetProtection/>
  <mergeCells count="7">
    <mergeCell ref="A4:A7"/>
    <mergeCell ref="B4:B6"/>
    <mergeCell ref="B2:R2"/>
    <mergeCell ref="C4:J4"/>
    <mergeCell ref="K4:R4"/>
    <mergeCell ref="C5:J5"/>
    <mergeCell ref="K5:R5"/>
  </mergeCells>
  <printOptions horizontalCentered="1" verticalCentered="1"/>
  <pageMargins left="0.7480314960629921" right="0.7480314960629921" top="0.3937007874015748" bottom="0" header="0.31496062992125984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3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28125" style="0" customWidth="1"/>
    <col min="2" max="2" width="32.8515625" style="0" customWidth="1"/>
    <col min="3" max="3" width="6.28125" style="0" customWidth="1"/>
    <col min="4" max="4" width="4.00390625" style="0" customWidth="1"/>
    <col min="5" max="5" width="5.421875" style="0" bestFit="1" customWidth="1"/>
    <col min="6" max="6" width="5.8515625" style="0" bestFit="1" customWidth="1"/>
    <col min="7" max="7" width="5.00390625" style="0" bestFit="1" customWidth="1"/>
    <col min="8" max="8" width="4.57421875" style="0" customWidth="1"/>
    <col min="9" max="9" width="5.00390625" style="0" customWidth="1"/>
    <col min="10" max="10" width="4.28125" style="0" customWidth="1"/>
    <col min="11" max="11" width="4.421875" style="0" bestFit="1" customWidth="1"/>
    <col min="12" max="12" width="4.421875" style="0" customWidth="1"/>
    <col min="13" max="13" width="5.421875" style="0" bestFit="1" customWidth="1"/>
    <col min="14" max="14" width="5.8515625" style="0" bestFit="1" customWidth="1"/>
    <col min="15" max="15" width="5.00390625" style="0" bestFit="1" customWidth="1"/>
    <col min="16" max="16" width="4.57421875" style="0" customWidth="1"/>
    <col min="17" max="17" width="4.8515625" style="0" customWidth="1"/>
    <col min="18" max="18" width="4.57421875" style="0" bestFit="1" customWidth="1"/>
    <col min="19" max="19" width="4.28125" style="0" customWidth="1"/>
    <col min="20" max="20" width="4.57421875" style="0" customWidth="1"/>
    <col min="21" max="21" width="5.421875" style="0" bestFit="1" customWidth="1"/>
    <col min="22" max="22" width="5.8515625" style="0" bestFit="1" customWidth="1"/>
    <col min="23" max="23" width="5.00390625" style="0" bestFit="1" customWidth="1"/>
    <col min="24" max="24" width="4.8515625" style="0" bestFit="1" customWidth="1"/>
    <col min="25" max="25" width="5.140625" style="0" bestFit="1" customWidth="1"/>
    <col min="26" max="26" width="4.57421875" style="0" bestFit="1" customWidth="1"/>
    <col min="27" max="27" width="4.421875" style="0" bestFit="1" customWidth="1"/>
    <col min="28" max="28" width="4.421875" style="0" customWidth="1"/>
    <col min="29" max="29" width="5.421875" style="0" bestFit="1" customWidth="1"/>
    <col min="30" max="30" width="5.8515625" style="0" bestFit="1" customWidth="1"/>
    <col min="31" max="31" width="4.8515625" style="0" customWidth="1"/>
    <col min="32" max="32" width="4.8515625" style="0" bestFit="1" customWidth="1"/>
    <col min="33" max="33" width="5.140625" style="0" bestFit="1" customWidth="1"/>
    <col min="34" max="34" width="4.57421875" style="0" bestFit="1" customWidth="1"/>
    <col min="35" max="36" width="4.421875" style="0" customWidth="1"/>
    <col min="37" max="37" width="5.421875" style="0" bestFit="1" customWidth="1"/>
    <col min="38" max="38" width="5.8515625" style="0" bestFit="1" customWidth="1"/>
    <col min="39" max="39" width="4.421875" style="0" customWidth="1"/>
    <col min="40" max="40" width="4.8515625" style="0" bestFit="1" customWidth="1"/>
    <col min="41" max="41" width="5.140625" style="0" bestFit="1" customWidth="1"/>
    <col min="42" max="42" width="4.57421875" style="0" bestFit="1" customWidth="1"/>
    <col min="43" max="43" width="4.421875" style="0" bestFit="1" customWidth="1"/>
    <col min="44" max="44" width="4.00390625" style="0" customWidth="1"/>
    <col min="45" max="45" width="5.421875" style="0" bestFit="1" customWidth="1"/>
    <col min="46" max="46" width="5.8515625" style="0" bestFit="1" customWidth="1"/>
    <col min="47" max="47" width="5.00390625" style="0" bestFit="1" customWidth="1"/>
    <col min="48" max="48" width="4.8515625" style="0" bestFit="1" customWidth="1"/>
    <col min="49" max="49" width="5.140625" style="0" bestFit="1" customWidth="1"/>
    <col min="50" max="50" width="4.57421875" style="0" bestFit="1" customWidth="1"/>
    <col min="51" max="51" width="4.421875" style="0" bestFit="1" customWidth="1"/>
    <col min="52" max="52" width="4.00390625" style="0" customWidth="1"/>
    <col min="53" max="53" width="5.421875" style="0" bestFit="1" customWidth="1"/>
    <col min="54" max="54" width="5.8515625" style="0" bestFit="1" customWidth="1"/>
    <col min="55" max="55" width="5.00390625" style="0" bestFit="1" customWidth="1"/>
    <col min="56" max="56" width="4.7109375" style="0" customWidth="1"/>
    <col min="57" max="57" width="5.140625" style="0" bestFit="1" customWidth="1"/>
    <col min="58" max="58" width="4.28125" style="0" customWidth="1"/>
    <col min="59" max="59" width="4.140625" style="0" customWidth="1"/>
    <col min="60" max="60" width="4.421875" style="0" customWidth="1"/>
    <col min="61" max="61" width="5.00390625" style="0" customWidth="1"/>
    <col min="62" max="62" width="5.57421875" style="0" customWidth="1"/>
    <col min="63" max="63" width="5.00390625" style="0" bestFit="1" customWidth="1"/>
    <col min="64" max="64" width="4.8515625" style="0" bestFit="1" customWidth="1"/>
    <col min="65" max="65" width="5.140625" style="0" bestFit="1" customWidth="1"/>
    <col min="66" max="66" width="4.57421875" style="0" bestFit="1" customWidth="1"/>
    <col min="67" max="67" width="4.421875" style="0" bestFit="1" customWidth="1"/>
  </cols>
  <sheetData>
    <row r="1" spans="2:4" ht="12.75">
      <c r="B1" s="813" t="s">
        <v>548</v>
      </c>
      <c r="C1" s="813"/>
      <c r="D1" s="813"/>
    </row>
    <row r="2" spans="3:60" ht="12.75">
      <c r="C2" s="264" t="s">
        <v>584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39"/>
      <c r="AK2" s="814"/>
      <c r="AL2" s="814"/>
      <c r="AM2" s="814"/>
      <c r="AN2" s="814"/>
      <c r="AO2" s="814"/>
      <c r="AP2" s="814"/>
      <c r="AQ2" s="814"/>
      <c r="AR2" s="814"/>
      <c r="AS2" s="814"/>
      <c r="AT2" s="814"/>
      <c r="AU2" s="814"/>
      <c r="AV2" s="814"/>
      <c r="AW2" s="814"/>
      <c r="AX2" s="814"/>
      <c r="AY2" s="814"/>
      <c r="AZ2" s="814"/>
      <c r="BA2" s="814"/>
      <c r="BB2" s="814"/>
      <c r="BC2" s="814"/>
      <c r="BD2" s="814"/>
      <c r="BE2" s="814"/>
      <c r="BF2" s="814"/>
      <c r="BG2" s="814"/>
      <c r="BH2" s="814"/>
    </row>
    <row r="3" spans="13:15" ht="13.5" thickBot="1">
      <c r="M3" s="813"/>
      <c r="O3" s="813"/>
    </row>
    <row r="4" spans="1:67" ht="13.5" customHeight="1">
      <c r="A4" s="812" t="s">
        <v>546</v>
      </c>
      <c r="B4" s="811" t="s">
        <v>545</v>
      </c>
      <c r="C4" s="855" t="s">
        <v>544</v>
      </c>
      <c r="D4" s="791" t="s">
        <v>314</v>
      </c>
      <c r="E4" s="790"/>
      <c r="F4" s="790"/>
      <c r="G4" s="790"/>
      <c r="H4" s="790"/>
      <c r="I4" s="790"/>
      <c r="J4" s="790"/>
      <c r="K4" s="789"/>
      <c r="L4" s="791" t="s">
        <v>543</v>
      </c>
      <c r="M4" s="790"/>
      <c r="N4" s="790"/>
      <c r="O4" s="790"/>
      <c r="P4" s="790"/>
      <c r="Q4" s="790"/>
      <c r="R4" s="790"/>
      <c r="S4" s="789"/>
      <c r="T4" s="524" t="s">
        <v>542</v>
      </c>
      <c r="U4" s="520"/>
      <c r="V4" s="520"/>
      <c r="W4" s="520"/>
      <c r="X4" s="520"/>
      <c r="Y4" s="520"/>
      <c r="Z4" s="520"/>
      <c r="AA4" s="522"/>
      <c r="AB4" s="521" t="s">
        <v>541</v>
      </c>
      <c r="AC4" s="520"/>
      <c r="AD4" s="520"/>
      <c r="AE4" s="520"/>
      <c r="AF4" s="520"/>
      <c r="AG4" s="520"/>
      <c r="AH4" s="520"/>
      <c r="AI4" s="519"/>
      <c r="AJ4" s="792" t="s">
        <v>540</v>
      </c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89"/>
      <c r="AZ4" s="854" t="s">
        <v>539</v>
      </c>
      <c r="BA4" s="802"/>
      <c r="BB4" s="802"/>
      <c r="BC4" s="802"/>
      <c r="BD4" s="802"/>
      <c r="BE4" s="802"/>
      <c r="BF4" s="802"/>
      <c r="BG4" s="801"/>
      <c r="BH4" s="853" t="s">
        <v>538</v>
      </c>
      <c r="BI4" s="830"/>
      <c r="BJ4" s="830"/>
      <c r="BK4" s="830"/>
      <c r="BL4" s="830"/>
      <c r="BM4" s="830"/>
      <c r="BN4" s="830"/>
      <c r="BO4" s="829"/>
    </row>
    <row r="5" spans="1:67" ht="16.5" customHeight="1" thickBot="1">
      <c r="A5" s="772"/>
      <c r="B5" s="785"/>
      <c r="C5" s="842"/>
      <c r="D5" s="788"/>
      <c r="E5" s="518"/>
      <c r="F5" s="518"/>
      <c r="G5" s="518"/>
      <c r="H5" s="518"/>
      <c r="I5" s="518"/>
      <c r="J5" s="518"/>
      <c r="K5" s="517"/>
      <c r="L5" s="788"/>
      <c r="M5" s="518"/>
      <c r="N5" s="518"/>
      <c r="O5" s="518"/>
      <c r="P5" s="518"/>
      <c r="Q5" s="518"/>
      <c r="R5" s="518"/>
      <c r="S5" s="517"/>
      <c r="T5" s="852"/>
      <c r="U5" s="740"/>
      <c r="V5" s="740"/>
      <c r="W5" s="740"/>
      <c r="X5" s="740"/>
      <c r="Y5" s="740"/>
      <c r="Z5" s="740"/>
      <c r="AA5" s="851"/>
      <c r="AB5" s="850"/>
      <c r="AC5" s="849"/>
      <c r="AD5" s="849"/>
      <c r="AE5" s="849"/>
      <c r="AF5" s="849"/>
      <c r="AG5" s="849"/>
      <c r="AH5" s="849"/>
      <c r="AI5" s="848"/>
      <c r="AJ5" s="847" t="s">
        <v>537</v>
      </c>
      <c r="AK5" s="518"/>
      <c r="AL5" s="518"/>
      <c r="AM5" s="518"/>
      <c r="AN5" s="518"/>
      <c r="AO5" s="518"/>
      <c r="AP5" s="518"/>
      <c r="AQ5" s="518"/>
      <c r="AR5" s="518" t="s">
        <v>115</v>
      </c>
      <c r="AS5" s="518"/>
      <c r="AT5" s="518"/>
      <c r="AU5" s="518"/>
      <c r="AV5" s="518"/>
      <c r="AW5" s="518"/>
      <c r="AX5" s="518"/>
      <c r="AY5" s="517"/>
      <c r="AZ5" s="788" t="s">
        <v>536</v>
      </c>
      <c r="BA5" s="518"/>
      <c r="BB5" s="518"/>
      <c r="BC5" s="518"/>
      <c r="BD5" s="518"/>
      <c r="BE5" s="518"/>
      <c r="BF5" s="518"/>
      <c r="BG5" s="517"/>
      <c r="BH5" s="846"/>
      <c r="BI5" s="845"/>
      <c r="BJ5" s="845"/>
      <c r="BK5" s="845"/>
      <c r="BL5" s="845"/>
      <c r="BM5" s="845"/>
      <c r="BN5" s="845"/>
      <c r="BO5" s="844"/>
    </row>
    <row r="6" spans="1:67" ht="12.75" customHeight="1">
      <c r="A6" s="772"/>
      <c r="B6" s="785"/>
      <c r="C6" s="842"/>
      <c r="D6" s="775" t="s">
        <v>535</v>
      </c>
      <c r="E6" s="784" t="s">
        <v>534</v>
      </c>
      <c r="F6" s="784"/>
      <c r="G6" s="784"/>
      <c r="H6" s="784"/>
      <c r="I6" s="784"/>
      <c r="J6" s="784"/>
      <c r="K6" s="783"/>
      <c r="L6" s="775" t="s">
        <v>535</v>
      </c>
      <c r="M6" s="784" t="s">
        <v>534</v>
      </c>
      <c r="N6" s="784"/>
      <c r="O6" s="784"/>
      <c r="P6" s="784"/>
      <c r="Q6" s="784"/>
      <c r="R6" s="784"/>
      <c r="S6" s="783"/>
      <c r="T6" s="775" t="s">
        <v>535</v>
      </c>
      <c r="U6" s="784" t="s">
        <v>534</v>
      </c>
      <c r="V6" s="784"/>
      <c r="W6" s="784"/>
      <c r="X6" s="784"/>
      <c r="Y6" s="784"/>
      <c r="Z6" s="784"/>
      <c r="AA6" s="783"/>
      <c r="AB6" s="843" t="s">
        <v>535</v>
      </c>
      <c r="AC6" s="784" t="s">
        <v>534</v>
      </c>
      <c r="AD6" s="784"/>
      <c r="AE6" s="784"/>
      <c r="AF6" s="784"/>
      <c r="AG6" s="784"/>
      <c r="AH6" s="784"/>
      <c r="AI6" s="783"/>
      <c r="AJ6" s="779" t="s">
        <v>535</v>
      </c>
      <c r="AK6" s="784" t="s">
        <v>534</v>
      </c>
      <c r="AL6" s="784"/>
      <c r="AM6" s="784"/>
      <c r="AN6" s="784"/>
      <c r="AO6" s="784"/>
      <c r="AP6" s="784"/>
      <c r="AQ6" s="783"/>
      <c r="AR6" s="840" t="s">
        <v>535</v>
      </c>
      <c r="AS6" s="784" t="s">
        <v>534</v>
      </c>
      <c r="AT6" s="784"/>
      <c r="AU6" s="784"/>
      <c r="AV6" s="784"/>
      <c r="AW6" s="784"/>
      <c r="AX6" s="784"/>
      <c r="AY6" s="783"/>
      <c r="AZ6" s="775" t="s">
        <v>535</v>
      </c>
      <c r="BA6" s="784" t="s">
        <v>534</v>
      </c>
      <c r="BB6" s="784"/>
      <c r="BC6" s="784"/>
      <c r="BD6" s="784"/>
      <c r="BE6" s="784"/>
      <c r="BF6" s="784"/>
      <c r="BG6" s="783"/>
      <c r="BH6" s="775" t="s">
        <v>535</v>
      </c>
      <c r="BI6" s="784" t="s">
        <v>534</v>
      </c>
      <c r="BJ6" s="784"/>
      <c r="BK6" s="784"/>
      <c r="BL6" s="784"/>
      <c r="BM6" s="784"/>
      <c r="BN6" s="784"/>
      <c r="BO6" s="783"/>
    </row>
    <row r="7" spans="1:67" ht="24" customHeight="1">
      <c r="A7" s="772"/>
      <c r="B7" s="782"/>
      <c r="C7" s="842"/>
      <c r="D7" s="775"/>
      <c r="E7" s="777" t="s">
        <v>583</v>
      </c>
      <c r="F7" s="777" t="s">
        <v>582</v>
      </c>
      <c r="G7" s="777" t="s">
        <v>581</v>
      </c>
      <c r="H7" s="777" t="s">
        <v>580</v>
      </c>
      <c r="I7" s="777" t="s">
        <v>579</v>
      </c>
      <c r="J7" s="777" t="s">
        <v>578</v>
      </c>
      <c r="K7" s="776" t="s">
        <v>527</v>
      </c>
      <c r="L7" s="775"/>
      <c r="M7" s="777" t="s">
        <v>583</v>
      </c>
      <c r="N7" s="777" t="s">
        <v>582</v>
      </c>
      <c r="O7" s="777" t="s">
        <v>581</v>
      </c>
      <c r="P7" s="777" t="s">
        <v>580</v>
      </c>
      <c r="Q7" s="777" t="s">
        <v>579</v>
      </c>
      <c r="R7" s="777" t="s">
        <v>578</v>
      </c>
      <c r="S7" s="776" t="s">
        <v>527</v>
      </c>
      <c r="T7" s="775"/>
      <c r="U7" s="774" t="s">
        <v>583</v>
      </c>
      <c r="V7" s="774" t="s">
        <v>582</v>
      </c>
      <c r="W7" s="774" t="s">
        <v>581</v>
      </c>
      <c r="X7" s="774" t="s">
        <v>580</v>
      </c>
      <c r="Y7" s="774" t="s">
        <v>579</v>
      </c>
      <c r="Z7" s="774" t="s">
        <v>578</v>
      </c>
      <c r="AA7" s="841" t="s">
        <v>527</v>
      </c>
      <c r="AB7" s="779"/>
      <c r="AC7" s="774" t="s">
        <v>583</v>
      </c>
      <c r="AD7" s="774" t="s">
        <v>582</v>
      </c>
      <c r="AE7" s="774" t="s">
        <v>581</v>
      </c>
      <c r="AF7" s="774" t="s">
        <v>580</v>
      </c>
      <c r="AG7" s="774" t="s">
        <v>579</v>
      </c>
      <c r="AH7" s="774" t="s">
        <v>578</v>
      </c>
      <c r="AI7" s="773" t="s">
        <v>527</v>
      </c>
      <c r="AJ7" s="779"/>
      <c r="AK7" s="777" t="s">
        <v>583</v>
      </c>
      <c r="AL7" s="777" t="s">
        <v>582</v>
      </c>
      <c r="AM7" s="777" t="s">
        <v>581</v>
      </c>
      <c r="AN7" s="777" t="s">
        <v>580</v>
      </c>
      <c r="AO7" s="777" t="s">
        <v>579</v>
      </c>
      <c r="AP7" s="777" t="s">
        <v>578</v>
      </c>
      <c r="AQ7" s="777" t="s">
        <v>527</v>
      </c>
      <c r="AR7" s="840"/>
      <c r="AS7" s="777" t="s">
        <v>583</v>
      </c>
      <c r="AT7" s="777" t="s">
        <v>582</v>
      </c>
      <c r="AU7" s="777" t="s">
        <v>581</v>
      </c>
      <c r="AV7" s="777" t="s">
        <v>580</v>
      </c>
      <c r="AW7" s="777" t="s">
        <v>579</v>
      </c>
      <c r="AX7" s="777" t="s">
        <v>578</v>
      </c>
      <c r="AY7" s="776" t="s">
        <v>527</v>
      </c>
      <c r="AZ7" s="775"/>
      <c r="BA7" s="777" t="s">
        <v>583</v>
      </c>
      <c r="BB7" s="777" t="s">
        <v>582</v>
      </c>
      <c r="BC7" s="777" t="s">
        <v>581</v>
      </c>
      <c r="BD7" s="777" t="s">
        <v>580</v>
      </c>
      <c r="BE7" s="777" t="s">
        <v>579</v>
      </c>
      <c r="BF7" s="777" t="s">
        <v>578</v>
      </c>
      <c r="BG7" s="776" t="s">
        <v>527</v>
      </c>
      <c r="BH7" s="775"/>
      <c r="BI7" s="774" t="s">
        <v>583</v>
      </c>
      <c r="BJ7" s="774" t="s">
        <v>582</v>
      </c>
      <c r="BK7" s="774" t="s">
        <v>581</v>
      </c>
      <c r="BL7" s="774" t="s">
        <v>580</v>
      </c>
      <c r="BM7" s="774" t="s">
        <v>579</v>
      </c>
      <c r="BN7" s="774" t="s">
        <v>578</v>
      </c>
      <c r="BO7" s="773" t="s">
        <v>527</v>
      </c>
    </row>
    <row r="8" spans="1:67" ht="12.75">
      <c r="A8" s="772"/>
      <c r="B8" s="839" t="s">
        <v>526</v>
      </c>
      <c r="C8" s="838"/>
      <c r="D8" s="766">
        <f>E8+F8+G8+H8+I8+J8+K8</f>
        <v>87</v>
      </c>
      <c r="E8" s="769">
        <f>SUM(E9:E32)</f>
        <v>18</v>
      </c>
      <c r="F8" s="769">
        <f>SUM(F9:F32)</f>
        <v>19</v>
      </c>
      <c r="G8" s="769">
        <f>SUM(G9:G32)</f>
        <v>0</v>
      </c>
      <c r="H8" s="769">
        <f>SUM(H9:H32)</f>
        <v>2</v>
      </c>
      <c r="I8" s="769">
        <f>SUM(I9:I32)</f>
        <v>38</v>
      </c>
      <c r="J8" s="769">
        <f>SUM(J9:J32)</f>
        <v>0</v>
      </c>
      <c r="K8" s="768">
        <f>SUM(K9:K32)</f>
        <v>10</v>
      </c>
      <c r="L8" s="766">
        <f>M8+N8+O8+P8+Q8+R8+S8</f>
        <v>639</v>
      </c>
      <c r="M8" s="769">
        <f>SUM(M9:M32)</f>
        <v>74</v>
      </c>
      <c r="N8" s="769">
        <f>SUM(N9:N32)</f>
        <v>170</v>
      </c>
      <c r="O8" s="769">
        <f>SUM(O9:O32)</f>
        <v>1</v>
      </c>
      <c r="P8" s="769">
        <f>SUM(P9:P32)</f>
        <v>68</v>
      </c>
      <c r="Q8" s="769">
        <f>SUM(Q9:Q32)</f>
        <v>66</v>
      </c>
      <c r="R8" s="769">
        <f>SUM(R9:R32)</f>
        <v>19</v>
      </c>
      <c r="S8" s="768">
        <f>SUM(S9:S32)</f>
        <v>241</v>
      </c>
      <c r="T8" s="766">
        <f>U8+V8+W8+X8+Y8+Z8+AA8</f>
        <v>726</v>
      </c>
      <c r="U8" s="769">
        <f>SUM(U9:U32)</f>
        <v>92</v>
      </c>
      <c r="V8" s="769">
        <f>SUM(V9:V32)</f>
        <v>189</v>
      </c>
      <c r="W8" s="769">
        <f>SUM(W9:W32)</f>
        <v>1</v>
      </c>
      <c r="X8" s="769">
        <f>SUM(X9:X32)</f>
        <v>70</v>
      </c>
      <c r="Y8" s="769">
        <f>SUM(Y9:Y32)</f>
        <v>104</v>
      </c>
      <c r="Z8" s="769">
        <f>SUM(Z9:Z32)</f>
        <v>19</v>
      </c>
      <c r="AA8" s="837">
        <f>SUM(AA9:AA32)</f>
        <v>251</v>
      </c>
      <c r="AB8" s="765">
        <f>AC8+AD8+AE8+AF8+AG8+AH8+AI8</f>
        <v>630</v>
      </c>
      <c r="AC8" s="769">
        <f>SUM(AC9:AC32)</f>
        <v>81</v>
      </c>
      <c r="AD8" s="769">
        <f>SUM(AD9:AD32)</f>
        <v>165</v>
      </c>
      <c r="AE8" s="769">
        <f>SUM(AE9:AE32)</f>
        <v>0</v>
      </c>
      <c r="AF8" s="769">
        <f>SUM(AF9:AF32)</f>
        <v>69</v>
      </c>
      <c r="AG8" s="769">
        <f>SUM(AG9:AG32)</f>
        <v>60</v>
      </c>
      <c r="AH8" s="769">
        <f>SUM(AH9:AH32)</f>
        <v>19</v>
      </c>
      <c r="AI8" s="768">
        <f>SUM(AI9:AI32)</f>
        <v>236</v>
      </c>
      <c r="AJ8" s="765">
        <f>AK8+AL8+AM8+AN8+AO8+AP8+AQ8</f>
        <v>516</v>
      </c>
      <c r="AK8" s="769">
        <f>SUM(AK9:AK32)</f>
        <v>53</v>
      </c>
      <c r="AL8" s="769">
        <f>SUM(AL9:AL32)</f>
        <v>142</v>
      </c>
      <c r="AM8" s="769">
        <f>SUM(AM9:AM32)</f>
        <v>0</v>
      </c>
      <c r="AN8" s="769">
        <f>SUM(AN9:AN32)</f>
        <v>57</v>
      </c>
      <c r="AO8" s="769">
        <f>SUM(AO9:AO32)</f>
        <v>38</v>
      </c>
      <c r="AP8" s="769">
        <f>SUM(AP9:AP32)</f>
        <v>19</v>
      </c>
      <c r="AQ8" s="769">
        <f>SUM(AQ9:AQ32)</f>
        <v>207</v>
      </c>
      <c r="AR8" s="769">
        <f>AS8+AT8+AU8+AV8+AW8+AX8+AY8</f>
        <v>114</v>
      </c>
      <c r="AS8" s="769">
        <f>SUM(AS9:AS32)</f>
        <v>28</v>
      </c>
      <c r="AT8" s="769">
        <f>SUM(AT9:AT32)</f>
        <v>23</v>
      </c>
      <c r="AU8" s="769">
        <f>SUM(AU9:AU32)</f>
        <v>0</v>
      </c>
      <c r="AV8" s="769">
        <f>SUM(AV9:AV32)</f>
        <v>12</v>
      </c>
      <c r="AW8" s="769">
        <f>SUM(AW9:AW32)</f>
        <v>22</v>
      </c>
      <c r="AX8" s="769">
        <f>SUM(AX9:AX32)</f>
        <v>0</v>
      </c>
      <c r="AY8" s="768">
        <f>SUM(AY9:AY32)</f>
        <v>29</v>
      </c>
      <c r="AZ8" s="766">
        <f>BA8+BB8+BC8+BD8+BE8+BF8+BG8</f>
        <v>559</v>
      </c>
      <c r="BA8" s="769">
        <f>SUM(BA9:BA32)</f>
        <v>66</v>
      </c>
      <c r="BB8" s="769">
        <f>SUM(BB9:BB32)</f>
        <v>137</v>
      </c>
      <c r="BC8" s="769">
        <f>SUM(BC9:BC32)</f>
        <v>0</v>
      </c>
      <c r="BD8" s="769">
        <f>SUM(BD9:BD32)</f>
        <v>68</v>
      </c>
      <c r="BE8" s="769">
        <f>SUM(BE9:BE32)</f>
        <v>36</v>
      </c>
      <c r="BF8" s="769">
        <f>SUM(BF9:BF32)</f>
        <v>19</v>
      </c>
      <c r="BG8" s="768">
        <f>SUM(BG9:BG32)</f>
        <v>233</v>
      </c>
      <c r="BH8" s="766">
        <f>BI8+BJ8+BK8+BL8+BM8+BN8+BO8</f>
        <v>96</v>
      </c>
      <c r="BI8" s="769">
        <f>SUM(BI9:BI32)</f>
        <v>11</v>
      </c>
      <c r="BJ8" s="769">
        <f>SUM(BJ9:BJ32)</f>
        <v>24</v>
      </c>
      <c r="BK8" s="769">
        <f>SUM(BK9:BK32)</f>
        <v>1</v>
      </c>
      <c r="BL8" s="769">
        <f>SUM(BL9:BL32)</f>
        <v>1</v>
      </c>
      <c r="BM8" s="769">
        <f>SUM(BM9:BM32)</f>
        <v>44</v>
      </c>
      <c r="BN8" s="769">
        <f>SUM(BN9:BN32)</f>
        <v>0</v>
      </c>
      <c r="BO8" s="768">
        <f>SUM(BO9:BO32)</f>
        <v>15</v>
      </c>
    </row>
    <row r="9" spans="1:67" ht="12.75">
      <c r="A9" s="280">
        <v>1</v>
      </c>
      <c r="B9" s="281" t="s">
        <v>525</v>
      </c>
      <c r="C9" s="280">
        <v>11</v>
      </c>
      <c r="D9" s="766">
        <f>E9+F9+G9+H9+I9+J9+K9</f>
        <v>0</v>
      </c>
      <c r="E9" s="767"/>
      <c r="F9" s="282"/>
      <c r="G9" s="282"/>
      <c r="H9" s="282"/>
      <c r="I9" s="282"/>
      <c r="J9" s="282"/>
      <c r="K9" s="762"/>
      <c r="L9" s="766">
        <f>M9+N9+O9+P9+Q9+R9+S9</f>
        <v>0</v>
      </c>
      <c r="M9" s="282"/>
      <c r="N9" s="282"/>
      <c r="O9" s="282"/>
      <c r="P9" s="282"/>
      <c r="Q9" s="282"/>
      <c r="R9" s="282"/>
      <c r="S9" s="762"/>
      <c r="T9" s="761">
        <f>U9+V9+W9+X9+Y9+Z9+AA9</f>
        <v>0</v>
      </c>
      <c r="U9" s="760">
        <f>E9+M9</f>
        <v>0</v>
      </c>
      <c r="V9" s="760">
        <f>F9+N9</f>
        <v>0</v>
      </c>
      <c r="W9" s="760">
        <f>G9+O9</f>
        <v>0</v>
      </c>
      <c r="X9" s="760">
        <f>H9+P9</f>
        <v>0</v>
      </c>
      <c r="Y9" s="760">
        <f>I9+Q9</f>
        <v>0</v>
      </c>
      <c r="Z9" s="760">
        <f>J9+R9</f>
        <v>0</v>
      </c>
      <c r="AA9" s="836">
        <f>K9+S9</f>
        <v>0</v>
      </c>
      <c r="AB9" s="763">
        <f>AC9+AD9+AE9+AF9+AG9+AH9+AI9</f>
        <v>0</v>
      </c>
      <c r="AC9" s="760">
        <f>AK9+AS9</f>
        <v>0</v>
      </c>
      <c r="AD9" s="760">
        <f>AL9+AT9</f>
        <v>0</v>
      </c>
      <c r="AE9" s="760">
        <f>AM9+AU9</f>
        <v>0</v>
      </c>
      <c r="AF9" s="760">
        <f>AN9+AV9</f>
        <v>0</v>
      </c>
      <c r="AG9" s="760">
        <f>AO9+AW9</f>
        <v>0</v>
      </c>
      <c r="AH9" s="760">
        <f>AP9+AX9</f>
        <v>0</v>
      </c>
      <c r="AI9" s="759">
        <f>AQ9+AY9</f>
        <v>0</v>
      </c>
      <c r="AJ9" s="763">
        <f>AK9+AL9+AM9+AN9+AO9+AP9+AQ9</f>
        <v>0</v>
      </c>
      <c r="AK9" s="282"/>
      <c r="AL9" s="282"/>
      <c r="AM9" s="282"/>
      <c r="AN9" s="282"/>
      <c r="AO9" s="282"/>
      <c r="AP9" s="282"/>
      <c r="AQ9" s="282"/>
      <c r="AR9" s="760">
        <f>AS9+AT9+AU9+AV9+AW9+AX9+AY9</f>
        <v>0</v>
      </c>
      <c r="AS9" s="282"/>
      <c r="AT9" s="282"/>
      <c r="AU9" s="282"/>
      <c r="AV9" s="282"/>
      <c r="AW9" s="282"/>
      <c r="AX9" s="282"/>
      <c r="AY9" s="762"/>
      <c r="AZ9" s="761">
        <f>BA9+BB9+BC9+BD9+BE9+BF9+BG9</f>
        <v>0</v>
      </c>
      <c r="BA9" s="282"/>
      <c r="BB9" s="282"/>
      <c r="BC9" s="282"/>
      <c r="BD9" s="282"/>
      <c r="BE9" s="282"/>
      <c r="BF9" s="282"/>
      <c r="BG9" s="762"/>
      <c r="BH9" s="761">
        <f>BI9+BJ9+BK9+BL9+BM9+BN9+BO9</f>
        <v>0</v>
      </c>
      <c r="BI9" s="760">
        <f>U9-AC9</f>
        <v>0</v>
      </c>
      <c r="BJ9" s="760">
        <f>V9-AD9</f>
        <v>0</v>
      </c>
      <c r="BK9" s="760">
        <f>W9-AE9</f>
        <v>0</v>
      </c>
      <c r="BL9" s="760">
        <f>X9-AF9</f>
        <v>0</v>
      </c>
      <c r="BM9" s="760">
        <f>Y9-AG9</f>
        <v>0</v>
      </c>
      <c r="BN9" s="760">
        <f>Z9-AH9</f>
        <v>0</v>
      </c>
      <c r="BO9" s="759">
        <f>AA9-AI9</f>
        <v>0</v>
      </c>
    </row>
    <row r="10" spans="1:67" ht="12.75">
      <c r="A10" s="280">
        <v>2</v>
      </c>
      <c r="B10" s="281" t="s">
        <v>524</v>
      </c>
      <c r="C10" s="280">
        <v>12</v>
      </c>
      <c r="D10" s="766">
        <f>E10+F10+G10+H10+I10+J10+K10</f>
        <v>0</v>
      </c>
      <c r="E10" s="767"/>
      <c r="F10" s="282"/>
      <c r="G10" s="282"/>
      <c r="H10" s="282"/>
      <c r="I10" s="282"/>
      <c r="J10" s="282"/>
      <c r="K10" s="762"/>
      <c r="L10" s="766">
        <f>M10+N10+O10+P10+Q10+R10+S10</f>
        <v>0</v>
      </c>
      <c r="M10" s="282"/>
      <c r="N10" s="282"/>
      <c r="O10" s="282"/>
      <c r="P10" s="282"/>
      <c r="Q10" s="282"/>
      <c r="R10" s="282"/>
      <c r="S10" s="762"/>
      <c r="T10" s="761">
        <f>U10+V10+W10+X10+Y10+Z10+AA10</f>
        <v>0</v>
      </c>
      <c r="U10" s="760">
        <f>E10+M10</f>
        <v>0</v>
      </c>
      <c r="V10" s="760">
        <f>F10+N10</f>
        <v>0</v>
      </c>
      <c r="W10" s="760">
        <f>G10+O10</f>
        <v>0</v>
      </c>
      <c r="X10" s="760">
        <f>H10+P10</f>
        <v>0</v>
      </c>
      <c r="Y10" s="760">
        <f>I10+Q10</f>
        <v>0</v>
      </c>
      <c r="Z10" s="760">
        <f>J10+R10</f>
        <v>0</v>
      </c>
      <c r="AA10" s="836">
        <f>K10+S10</f>
        <v>0</v>
      </c>
      <c r="AB10" s="763">
        <f>AC10+AD10+AE10+AF10+AG10+AH10+AI10</f>
        <v>0</v>
      </c>
      <c r="AC10" s="760">
        <f>AK10+AS10</f>
        <v>0</v>
      </c>
      <c r="AD10" s="760">
        <f>AL10+AT10</f>
        <v>0</v>
      </c>
      <c r="AE10" s="760">
        <f>AM10+AU10</f>
        <v>0</v>
      </c>
      <c r="AF10" s="760">
        <f>AN10+AV10</f>
        <v>0</v>
      </c>
      <c r="AG10" s="760">
        <f>AO10+AW10</f>
        <v>0</v>
      </c>
      <c r="AH10" s="760">
        <f>AP10+AX10</f>
        <v>0</v>
      </c>
      <c r="AI10" s="759">
        <f>AQ10+AY10</f>
        <v>0</v>
      </c>
      <c r="AJ10" s="763">
        <f>AK10+AL10+AM10+AN10+AO10+AP10+AQ10</f>
        <v>0</v>
      </c>
      <c r="AK10" s="282"/>
      <c r="AL10" s="282"/>
      <c r="AM10" s="282"/>
      <c r="AN10" s="282"/>
      <c r="AO10" s="282"/>
      <c r="AP10" s="282"/>
      <c r="AQ10" s="282"/>
      <c r="AR10" s="760">
        <f>AS10+AT10+AU10+AV10+AW10+AX10+AY10</f>
        <v>0</v>
      </c>
      <c r="AS10" s="282"/>
      <c r="AT10" s="282"/>
      <c r="AU10" s="282"/>
      <c r="AV10" s="282"/>
      <c r="AW10" s="282"/>
      <c r="AX10" s="282"/>
      <c r="AY10" s="762"/>
      <c r="AZ10" s="761">
        <f>BA10+BB10+BC10+BD10+BE10+BF10+BG10</f>
        <v>0</v>
      </c>
      <c r="BA10" s="282"/>
      <c r="BB10" s="282"/>
      <c r="BC10" s="282"/>
      <c r="BD10" s="282"/>
      <c r="BE10" s="282"/>
      <c r="BF10" s="282"/>
      <c r="BG10" s="762"/>
      <c r="BH10" s="761">
        <f>BI10+BJ10+BK10+BL10+BM10+BN10+BO10</f>
        <v>0</v>
      </c>
      <c r="BI10" s="760">
        <f>U10-AC10</f>
        <v>0</v>
      </c>
      <c r="BJ10" s="760">
        <f>V10-AD10</f>
        <v>0</v>
      </c>
      <c r="BK10" s="760">
        <f>W10-AE10</f>
        <v>0</v>
      </c>
      <c r="BL10" s="760">
        <f>X10-AF10</f>
        <v>0</v>
      </c>
      <c r="BM10" s="760">
        <f>Y10-AG10</f>
        <v>0</v>
      </c>
      <c r="BN10" s="760">
        <f>Z10-AH10</f>
        <v>0</v>
      </c>
      <c r="BO10" s="759">
        <f>AA10-AI10</f>
        <v>0</v>
      </c>
    </row>
    <row r="11" spans="1:67" ht="12.75">
      <c r="A11" s="280">
        <v>3</v>
      </c>
      <c r="B11" s="281" t="s">
        <v>523</v>
      </c>
      <c r="C11" s="280">
        <v>13</v>
      </c>
      <c r="D11" s="766">
        <f>E11+F11+G11+H11+I11+J11+K11</f>
        <v>15</v>
      </c>
      <c r="E11" s="767">
        <v>2</v>
      </c>
      <c r="F11" s="282"/>
      <c r="G11" s="282"/>
      <c r="H11" s="282">
        <v>1</v>
      </c>
      <c r="I11" s="282">
        <v>12</v>
      </c>
      <c r="J11" s="282"/>
      <c r="K11" s="762"/>
      <c r="L11" s="766">
        <f>M11+N11+O11+P11+Q11+R11+S11</f>
        <v>88</v>
      </c>
      <c r="M11" s="282">
        <v>2</v>
      </c>
      <c r="N11" s="282">
        <v>14</v>
      </c>
      <c r="O11" s="282"/>
      <c r="P11" s="282">
        <v>16</v>
      </c>
      <c r="Q11" s="282">
        <v>17</v>
      </c>
      <c r="R11" s="282">
        <v>7</v>
      </c>
      <c r="S11" s="762">
        <v>32</v>
      </c>
      <c r="T11" s="761">
        <f>U11+V11+W11+X11+Y11+Z11+AA11</f>
        <v>103</v>
      </c>
      <c r="U11" s="760">
        <f>E11+M11</f>
        <v>4</v>
      </c>
      <c r="V11" s="760">
        <f>F11+N11</f>
        <v>14</v>
      </c>
      <c r="W11" s="760">
        <f>G11+O11</f>
        <v>0</v>
      </c>
      <c r="X11" s="760">
        <f>H11+P11</f>
        <v>17</v>
      </c>
      <c r="Y11" s="760">
        <f>I11+Q11</f>
        <v>29</v>
      </c>
      <c r="Z11" s="760">
        <f>J11+R11</f>
        <v>7</v>
      </c>
      <c r="AA11" s="836">
        <f>K11+S11</f>
        <v>32</v>
      </c>
      <c r="AB11" s="763">
        <f>AC11+AD11+AE11+AF11+AG11+AH11+AI11</f>
        <v>90</v>
      </c>
      <c r="AC11" s="760">
        <v>4</v>
      </c>
      <c r="AD11" s="760">
        <v>12</v>
      </c>
      <c r="AE11" s="760">
        <f>AM11+AU11</f>
        <v>0</v>
      </c>
      <c r="AF11" s="760">
        <v>17</v>
      </c>
      <c r="AG11" s="760">
        <v>18</v>
      </c>
      <c r="AH11" s="760">
        <v>7</v>
      </c>
      <c r="AI11" s="759">
        <v>32</v>
      </c>
      <c r="AJ11" s="763">
        <f>AK11+AL11+AM11+AN11+AO11+AP11+AQ11</f>
        <v>67</v>
      </c>
      <c r="AK11" s="282">
        <v>1</v>
      </c>
      <c r="AL11" s="282">
        <v>9</v>
      </c>
      <c r="AM11" s="282"/>
      <c r="AN11" s="282">
        <v>11</v>
      </c>
      <c r="AO11" s="282">
        <v>11</v>
      </c>
      <c r="AP11" s="282">
        <v>7</v>
      </c>
      <c r="AQ11" s="282">
        <v>28</v>
      </c>
      <c r="AR11" s="760">
        <f>AS11+AT11+AU11+AV11+AW11+AX11+AY11</f>
        <v>23</v>
      </c>
      <c r="AS11" s="282">
        <v>3</v>
      </c>
      <c r="AT11" s="282">
        <v>3</v>
      </c>
      <c r="AU11" s="282"/>
      <c r="AV11" s="282">
        <v>6</v>
      </c>
      <c r="AW11" s="282">
        <v>7</v>
      </c>
      <c r="AX11" s="282"/>
      <c r="AY11" s="762">
        <v>4</v>
      </c>
      <c r="AZ11" s="761">
        <f>BA11+BB11+BC11+BD11+BE11+BF11+BG11</f>
        <v>87</v>
      </c>
      <c r="BA11" s="282">
        <v>3</v>
      </c>
      <c r="BB11" s="282">
        <v>12</v>
      </c>
      <c r="BC11" s="282"/>
      <c r="BD11" s="282">
        <v>17</v>
      </c>
      <c r="BE11" s="282">
        <v>16</v>
      </c>
      <c r="BF11" s="282">
        <v>7</v>
      </c>
      <c r="BG11" s="762">
        <v>32</v>
      </c>
      <c r="BH11" s="761">
        <f>BI11+BJ11+BK11+BL11+BM11+BN11+BO11</f>
        <v>13</v>
      </c>
      <c r="BI11" s="760">
        <f>U11-AC11</f>
        <v>0</v>
      </c>
      <c r="BJ11" s="760">
        <f>V11-AD11</f>
        <v>2</v>
      </c>
      <c r="BK11" s="760">
        <f>W11-AE11</f>
        <v>0</v>
      </c>
      <c r="BL11" s="760">
        <f>X11-AF11</f>
        <v>0</v>
      </c>
      <c r="BM11" s="760">
        <f>Y11-AG11</f>
        <v>11</v>
      </c>
      <c r="BN11" s="760">
        <f>Z11-AH11</f>
        <v>0</v>
      </c>
      <c r="BO11" s="759">
        <f>AA11-AI11</f>
        <v>0</v>
      </c>
    </row>
    <row r="12" spans="1:67" ht="12.75">
      <c r="A12" s="280">
        <v>4</v>
      </c>
      <c r="B12" s="281" t="s">
        <v>522</v>
      </c>
      <c r="C12" s="280">
        <v>20</v>
      </c>
      <c r="D12" s="766">
        <f>E12+F12+G12+H12+I12+J12+K12</f>
        <v>10</v>
      </c>
      <c r="E12" s="767">
        <v>4</v>
      </c>
      <c r="F12" s="282">
        <v>6</v>
      </c>
      <c r="G12" s="282"/>
      <c r="H12" s="282"/>
      <c r="I12" s="282"/>
      <c r="J12" s="282"/>
      <c r="K12" s="762"/>
      <c r="L12" s="766">
        <f>M12+N12+O12+P12+Q12+R12+S12</f>
        <v>79</v>
      </c>
      <c r="M12" s="282">
        <v>18</v>
      </c>
      <c r="N12" s="282">
        <v>28</v>
      </c>
      <c r="O12" s="282"/>
      <c r="P12" s="282"/>
      <c r="Q12" s="282"/>
      <c r="R12" s="282"/>
      <c r="S12" s="762">
        <v>33</v>
      </c>
      <c r="T12" s="761">
        <f>U12+V12+W12+X12+Y12+Z12+AA12</f>
        <v>89</v>
      </c>
      <c r="U12" s="760">
        <f>E12+M12</f>
        <v>22</v>
      </c>
      <c r="V12" s="760">
        <f>F12+N12</f>
        <v>34</v>
      </c>
      <c r="W12" s="760">
        <f>G12+O12</f>
        <v>0</v>
      </c>
      <c r="X12" s="760">
        <f>H12+P12</f>
        <v>0</v>
      </c>
      <c r="Y12" s="760">
        <f>I12+Q12</f>
        <v>0</v>
      </c>
      <c r="Z12" s="760">
        <f>J12+R12</f>
        <v>0</v>
      </c>
      <c r="AA12" s="836">
        <f>K12+S12</f>
        <v>33</v>
      </c>
      <c r="AB12" s="763">
        <f>AC12+AD12+AE12+AF12+AG12+AH12+AI12</f>
        <v>77</v>
      </c>
      <c r="AC12" s="760">
        <v>17</v>
      </c>
      <c r="AD12" s="760">
        <v>28</v>
      </c>
      <c r="AE12" s="760">
        <f>AM12+AU12</f>
        <v>0</v>
      </c>
      <c r="AF12" s="760">
        <f>AN12+AV12</f>
        <v>0</v>
      </c>
      <c r="AG12" s="760">
        <f>AO12+AW12</f>
        <v>0</v>
      </c>
      <c r="AH12" s="760">
        <f>AP12+AX12</f>
        <v>0</v>
      </c>
      <c r="AI12" s="759">
        <v>32</v>
      </c>
      <c r="AJ12" s="763">
        <f>AK12+AL12+AM12+AN12+AO12+AP12+AQ12</f>
        <v>66</v>
      </c>
      <c r="AK12" s="282">
        <v>10</v>
      </c>
      <c r="AL12" s="282">
        <v>27</v>
      </c>
      <c r="AM12" s="282"/>
      <c r="AN12" s="282"/>
      <c r="AO12" s="282"/>
      <c r="AP12" s="282"/>
      <c r="AQ12" s="282">
        <v>29</v>
      </c>
      <c r="AR12" s="760">
        <f>AS12+AT12+AU12+AV12+AW12+AX12+AY12</f>
        <v>11</v>
      </c>
      <c r="AS12" s="282">
        <v>7</v>
      </c>
      <c r="AT12" s="282">
        <v>1</v>
      </c>
      <c r="AU12" s="282"/>
      <c r="AV12" s="282"/>
      <c r="AW12" s="282"/>
      <c r="AX12" s="282"/>
      <c r="AY12" s="762">
        <v>3</v>
      </c>
      <c r="AZ12" s="761">
        <f>BA12+BB12+BC12+BD12+BE12+BF12+BG12</f>
        <v>68</v>
      </c>
      <c r="BA12" s="282">
        <v>13</v>
      </c>
      <c r="BB12" s="282">
        <v>24</v>
      </c>
      <c r="BC12" s="282"/>
      <c r="BD12" s="282"/>
      <c r="BE12" s="282"/>
      <c r="BF12" s="282"/>
      <c r="BG12" s="762">
        <v>31</v>
      </c>
      <c r="BH12" s="761">
        <f>BI12+BJ12+BK12+BL12+BM12+BN12+BO12</f>
        <v>12</v>
      </c>
      <c r="BI12" s="760">
        <f>U12-AC12</f>
        <v>5</v>
      </c>
      <c r="BJ12" s="760">
        <f>V12-AD12</f>
        <v>6</v>
      </c>
      <c r="BK12" s="760">
        <f>W12-AE12</f>
        <v>0</v>
      </c>
      <c r="BL12" s="760">
        <f>X12-AF12</f>
        <v>0</v>
      </c>
      <c r="BM12" s="760">
        <f>Y12-AG12</f>
        <v>0</v>
      </c>
      <c r="BN12" s="760">
        <f>Z12-AH12</f>
        <v>0</v>
      </c>
      <c r="BO12" s="759">
        <f>AA12-AI12</f>
        <v>1</v>
      </c>
    </row>
    <row r="13" spans="1:67" ht="12.75">
      <c r="A13" s="280">
        <v>5</v>
      </c>
      <c r="B13" s="281" t="s">
        <v>521</v>
      </c>
      <c r="C13" s="280">
        <v>15</v>
      </c>
      <c r="D13" s="766">
        <f>E13+F13+G13+H13+I13+J13+K13</f>
        <v>3</v>
      </c>
      <c r="E13" s="767">
        <v>2</v>
      </c>
      <c r="F13" s="282">
        <v>1</v>
      </c>
      <c r="G13" s="282"/>
      <c r="H13" s="282"/>
      <c r="I13" s="282"/>
      <c r="J13" s="282"/>
      <c r="K13" s="762"/>
      <c r="L13" s="766">
        <f>M13+N13+O13+P13+Q13+R13+S13</f>
        <v>75</v>
      </c>
      <c r="M13" s="282">
        <v>18</v>
      </c>
      <c r="N13" s="282">
        <v>25</v>
      </c>
      <c r="O13" s="282"/>
      <c r="P13" s="282">
        <v>1</v>
      </c>
      <c r="Q13" s="282"/>
      <c r="R13" s="282"/>
      <c r="S13" s="762">
        <v>31</v>
      </c>
      <c r="T13" s="761">
        <f>U13+V13+W13+X13+Y13+Z13+AA13</f>
        <v>78</v>
      </c>
      <c r="U13" s="760">
        <f>E13+M13</f>
        <v>20</v>
      </c>
      <c r="V13" s="760">
        <f>F13+N13</f>
        <v>26</v>
      </c>
      <c r="W13" s="760">
        <f>G13+O13</f>
        <v>0</v>
      </c>
      <c r="X13" s="760">
        <f>H13+P13</f>
        <v>1</v>
      </c>
      <c r="Y13" s="760">
        <f>I13+Q13</f>
        <v>0</v>
      </c>
      <c r="Z13" s="760">
        <f>J13+R13</f>
        <v>0</v>
      </c>
      <c r="AA13" s="836">
        <f>K13+S13</f>
        <v>31</v>
      </c>
      <c r="AB13" s="763">
        <f>AC13+AD13+AE13+AF13+AG13+AH13+AI13</f>
        <v>74</v>
      </c>
      <c r="AC13" s="760">
        <v>18</v>
      </c>
      <c r="AD13" s="760">
        <v>25</v>
      </c>
      <c r="AE13" s="760">
        <f>AM13+AU13</f>
        <v>0</v>
      </c>
      <c r="AF13" s="760">
        <v>1</v>
      </c>
      <c r="AG13" s="760">
        <f>AO13+AW13</f>
        <v>0</v>
      </c>
      <c r="AH13" s="760">
        <f>AP13+AX13</f>
        <v>0</v>
      </c>
      <c r="AI13" s="759">
        <v>30</v>
      </c>
      <c r="AJ13" s="763">
        <f>AK13+AL13+AM13+AN13+AO13+AP13+AQ13</f>
        <v>59</v>
      </c>
      <c r="AK13" s="282">
        <v>14</v>
      </c>
      <c r="AL13" s="282">
        <v>21</v>
      </c>
      <c r="AM13" s="282"/>
      <c r="AN13" s="282">
        <v>1</v>
      </c>
      <c r="AO13" s="282"/>
      <c r="AP13" s="282"/>
      <c r="AQ13" s="282">
        <v>23</v>
      </c>
      <c r="AR13" s="760">
        <f>AS13+AT13+AU13+AV13+AW13+AX13+AY13</f>
        <v>15</v>
      </c>
      <c r="AS13" s="282">
        <v>4</v>
      </c>
      <c r="AT13" s="282">
        <v>4</v>
      </c>
      <c r="AU13" s="282"/>
      <c r="AV13" s="282"/>
      <c r="AW13" s="282"/>
      <c r="AX13" s="282"/>
      <c r="AY13" s="762">
        <v>7</v>
      </c>
      <c r="AZ13" s="761">
        <f>BA13+BB13+BC13+BD13+BE13+BF13+BG13</f>
        <v>69</v>
      </c>
      <c r="BA13" s="282">
        <v>17</v>
      </c>
      <c r="BB13" s="282">
        <v>21</v>
      </c>
      <c r="BC13" s="282"/>
      <c r="BD13" s="282">
        <v>1</v>
      </c>
      <c r="BE13" s="282"/>
      <c r="BF13" s="282"/>
      <c r="BG13" s="762">
        <v>30</v>
      </c>
      <c r="BH13" s="761">
        <f>BI13+BJ13+BK13+BL13+BM13+BN13+BO13</f>
        <v>4</v>
      </c>
      <c r="BI13" s="760">
        <f>U13-AC13</f>
        <v>2</v>
      </c>
      <c r="BJ13" s="760">
        <f>V13-AD13</f>
        <v>1</v>
      </c>
      <c r="BK13" s="760">
        <f>W13-AE13</f>
        <v>0</v>
      </c>
      <c r="BL13" s="760">
        <f>X13-AF13</f>
        <v>0</v>
      </c>
      <c r="BM13" s="760">
        <f>Y13-AG13</f>
        <v>0</v>
      </c>
      <c r="BN13" s="760">
        <f>Z13-AH13</f>
        <v>0</v>
      </c>
      <c r="BO13" s="759">
        <f>AA13-AI13</f>
        <v>1</v>
      </c>
    </row>
    <row r="14" spans="1:67" ht="12.75">
      <c r="A14" s="280">
        <v>6</v>
      </c>
      <c r="B14" s="281" t="s">
        <v>520</v>
      </c>
      <c r="C14" s="280">
        <v>11</v>
      </c>
      <c r="D14" s="766">
        <f>E14+F14+G14+H14+I14+J14+K14</f>
        <v>0</v>
      </c>
      <c r="E14" s="767"/>
      <c r="F14" s="282"/>
      <c r="G14" s="282"/>
      <c r="H14" s="282"/>
      <c r="I14" s="282"/>
      <c r="J14" s="282"/>
      <c r="K14" s="762"/>
      <c r="L14" s="766">
        <f>M14+N14+O14+P14+Q14+R14+S14</f>
        <v>0</v>
      </c>
      <c r="M14" s="282"/>
      <c r="N14" s="282"/>
      <c r="O14" s="282"/>
      <c r="P14" s="282"/>
      <c r="Q14" s="282"/>
      <c r="R14" s="282"/>
      <c r="S14" s="762"/>
      <c r="T14" s="761">
        <f>U14+V14+W14+X14+Y14+Z14+AA14</f>
        <v>0</v>
      </c>
      <c r="U14" s="760">
        <f>E14+M14</f>
        <v>0</v>
      </c>
      <c r="V14" s="760">
        <f>F14+N14</f>
        <v>0</v>
      </c>
      <c r="W14" s="760">
        <f>G14+O14</f>
        <v>0</v>
      </c>
      <c r="X14" s="760">
        <f>H14+P14</f>
        <v>0</v>
      </c>
      <c r="Y14" s="760">
        <f>I14+Q14</f>
        <v>0</v>
      </c>
      <c r="Z14" s="760">
        <f>J14+R14</f>
        <v>0</v>
      </c>
      <c r="AA14" s="836">
        <f>K14+S14</f>
        <v>0</v>
      </c>
      <c r="AB14" s="763">
        <f>AC14+AD14+AE14+AF14+AG14+AH14+AI14</f>
        <v>0</v>
      </c>
      <c r="AC14" s="760">
        <f>AK14+AS14</f>
        <v>0</v>
      </c>
      <c r="AD14" s="760">
        <f>AL14+AT14</f>
        <v>0</v>
      </c>
      <c r="AE14" s="760">
        <f>AM14+AU14</f>
        <v>0</v>
      </c>
      <c r="AF14" s="760">
        <f>AN14+AV14</f>
        <v>0</v>
      </c>
      <c r="AG14" s="760">
        <f>AO14+AW14</f>
        <v>0</v>
      </c>
      <c r="AH14" s="760">
        <f>AP14+AX14</f>
        <v>0</v>
      </c>
      <c r="AI14" s="759">
        <f>AQ14+AY14</f>
        <v>0</v>
      </c>
      <c r="AJ14" s="763">
        <f>AK14+AL14+AM14+AN14+AO14+AP14+AQ14</f>
        <v>0</v>
      </c>
      <c r="AK14" s="282"/>
      <c r="AL14" s="282"/>
      <c r="AM14" s="282"/>
      <c r="AN14" s="282"/>
      <c r="AO14" s="282"/>
      <c r="AP14" s="282"/>
      <c r="AQ14" s="282"/>
      <c r="AR14" s="760">
        <f>AS14+AT14+AU14+AV14+AW14+AX14+AY14</f>
        <v>0</v>
      </c>
      <c r="AS14" s="282"/>
      <c r="AT14" s="282"/>
      <c r="AU14" s="282"/>
      <c r="AV14" s="282"/>
      <c r="AW14" s="282"/>
      <c r="AX14" s="282"/>
      <c r="AY14" s="762"/>
      <c r="AZ14" s="761">
        <f>BA14+BB14+BC14+BD14+BE14+BF14+BG14</f>
        <v>0</v>
      </c>
      <c r="BA14" s="282"/>
      <c r="BB14" s="282"/>
      <c r="BC14" s="282"/>
      <c r="BD14" s="282"/>
      <c r="BE14" s="282"/>
      <c r="BF14" s="282"/>
      <c r="BG14" s="762"/>
      <c r="BH14" s="761">
        <f>BI14+BJ14+BK14+BL14+BM14+BN14+BO14</f>
        <v>0</v>
      </c>
      <c r="BI14" s="760">
        <f>U14-AC14</f>
        <v>0</v>
      </c>
      <c r="BJ14" s="760">
        <f>V14-AD14</f>
        <v>0</v>
      </c>
      <c r="BK14" s="760">
        <f>W14-AE14</f>
        <v>0</v>
      </c>
      <c r="BL14" s="760">
        <f>X14-AF14</f>
        <v>0</v>
      </c>
      <c r="BM14" s="760">
        <f>Y14-AG14</f>
        <v>0</v>
      </c>
      <c r="BN14" s="760">
        <f>Z14-AH14</f>
        <v>0</v>
      </c>
      <c r="BO14" s="759">
        <f>AA14-AI14</f>
        <v>0</v>
      </c>
    </row>
    <row r="15" spans="1:67" ht="12.75">
      <c r="A15" s="280">
        <v>7</v>
      </c>
      <c r="B15" s="281" t="s">
        <v>519</v>
      </c>
      <c r="C15" s="280">
        <v>12</v>
      </c>
      <c r="D15" s="766">
        <f>E15+F15+G15+H15+I15+J15+K15</f>
        <v>9</v>
      </c>
      <c r="E15" s="767">
        <v>3</v>
      </c>
      <c r="F15" s="282">
        <v>5</v>
      </c>
      <c r="G15" s="282"/>
      <c r="H15" s="282"/>
      <c r="I15" s="282"/>
      <c r="J15" s="282"/>
      <c r="K15" s="762">
        <v>1</v>
      </c>
      <c r="L15" s="766">
        <f>M15+N15+O15+P15+Q15+R15+S15</f>
        <v>69</v>
      </c>
      <c r="M15" s="282">
        <v>14</v>
      </c>
      <c r="N15" s="282">
        <v>22</v>
      </c>
      <c r="O15" s="282">
        <v>1</v>
      </c>
      <c r="P15" s="282">
        <v>3</v>
      </c>
      <c r="Q15" s="282"/>
      <c r="R15" s="282"/>
      <c r="S15" s="762">
        <v>29</v>
      </c>
      <c r="T15" s="761">
        <f>U15+V15+W15+X15+Y15+Z15+AA15</f>
        <v>78</v>
      </c>
      <c r="U15" s="760">
        <f>E15+M15</f>
        <v>17</v>
      </c>
      <c r="V15" s="760">
        <f>F15+N15</f>
        <v>27</v>
      </c>
      <c r="W15" s="760">
        <f>G15+O15</f>
        <v>1</v>
      </c>
      <c r="X15" s="760">
        <f>H15+P15</f>
        <v>3</v>
      </c>
      <c r="Y15" s="760">
        <f>I15+Q15</f>
        <v>0</v>
      </c>
      <c r="Z15" s="760">
        <f>J15+R15</f>
        <v>0</v>
      </c>
      <c r="AA15" s="836">
        <f>K15+S15</f>
        <v>30</v>
      </c>
      <c r="AB15" s="763">
        <f>AC15+AD15+AE15+AF15+AG15+AH15+AI15</f>
        <v>67</v>
      </c>
      <c r="AC15" s="760">
        <v>16</v>
      </c>
      <c r="AD15" s="760">
        <v>21</v>
      </c>
      <c r="AE15" s="760">
        <f>AM15+AU15</f>
        <v>0</v>
      </c>
      <c r="AF15" s="760">
        <v>3</v>
      </c>
      <c r="AG15" s="760">
        <f>AO15+AW15</f>
        <v>0</v>
      </c>
      <c r="AH15" s="760">
        <f>AP15+AX15</f>
        <v>0</v>
      </c>
      <c r="AI15" s="759">
        <v>27</v>
      </c>
      <c r="AJ15" s="763">
        <f>AK15+AL15+AM15+AN15+AO15+AP15+AQ15</f>
        <v>55</v>
      </c>
      <c r="AK15" s="282">
        <v>11</v>
      </c>
      <c r="AL15" s="282">
        <v>17</v>
      </c>
      <c r="AM15" s="282"/>
      <c r="AN15" s="282">
        <v>2</v>
      </c>
      <c r="AO15" s="282"/>
      <c r="AP15" s="282"/>
      <c r="AQ15" s="282">
        <v>25</v>
      </c>
      <c r="AR15" s="760">
        <f>AS15+AT15+AU15+AV15+AW15+AX15+AY15</f>
        <v>12</v>
      </c>
      <c r="AS15" s="282">
        <v>5</v>
      </c>
      <c r="AT15" s="282">
        <v>4</v>
      </c>
      <c r="AU15" s="282"/>
      <c r="AV15" s="282">
        <v>1</v>
      </c>
      <c r="AW15" s="282"/>
      <c r="AX15" s="282"/>
      <c r="AY15" s="762">
        <v>2</v>
      </c>
      <c r="AZ15" s="761">
        <f>BA15+BB15+BC15+BD15+BE15+BF15+BG15</f>
        <v>62</v>
      </c>
      <c r="BA15" s="282">
        <v>14</v>
      </c>
      <c r="BB15" s="282">
        <v>18</v>
      </c>
      <c r="BC15" s="282"/>
      <c r="BD15" s="282">
        <v>3</v>
      </c>
      <c r="BE15" s="282"/>
      <c r="BF15" s="282"/>
      <c r="BG15" s="762">
        <v>27</v>
      </c>
      <c r="BH15" s="761">
        <f>BI15+BJ15+BK15+BL15+BM15+BN15+BO15</f>
        <v>11</v>
      </c>
      <c r="BI15" s="760">
        <f>U15-AC15</f>
        <v>1</v>
      </c>
      <c r="BJ15" s="760">
        <f>V15-AD15</f>
        <v>6</v>
      </c>
      <c r="BK15" s="760">
        <f>W15-AE15</f>
        <v>1</v>
      </c>
      <c r="BL15" s="760">
        <f>X15-AF15</f>
        <v>0</v>
      </c>
      <c r="BM15" s="760">
        <f>Y15-AG15</f>
        <v>0</v>
      </c>
      <c r="BN15" s="760">
        <f>Z15-AH15</f>
        <v>0</v>
      </c>
      <c r="BO15" s="759">
        <f>AA15-AI15</f>
        <v>3</v>
      </c>
    </row>
    <row r="16" spans="1:67" ht="12.75">
      <c r="A16" s="280">
        <v>8</v>
      </c>
      <c r="B16" s="281" t="s">
        <v>518</v>
      </c>
      <c r="C16" s="280">
        <v>14</v>
      </c>
      <c r="D16" s="766">
        <f>E16+F16+G16+H16+I16+J16+K16</f>
        <v>5</v>
      </c>
      <c r="E16" s="767">
        <v>1</v>
      </c>
      <c r="F16" s="282">
        <v>4</v>
      </c>
      <c r="G16" s="282"/>
      <c r="H16" s="282"/>
      <c r="I16" s="282"/>
      <c r="J16" s="282"/>
      <c r="K16" s="762"/>
      <c r="L16" s="766">
        <f>M16+N16+O16+P16+Q16+R16+S16</f>
        <v>76</v>
      </c>
      <c r="M16" s="282">
        <v>19</v>
      </c>
      <c r="N16" s="282">
        <v>25</v>
      </c>
      <c r="O16" s="282"/>
      <c r="P16" s="282">
        <v>4</v>
      </c>
      <c r="Q16" s="282"/>
      <c r="R16" s="282"/>
      <c r="S16" s="762">
        <v>28</v>
      </c>
      <c r="T16" s="761">
        <f>U16+V16+W16+X16+Y16+Z16+AA16</f>
        <v>81</v>
      </c>
      <c r="U16" s="760">
        <f>E16+M16</f>
        <v>20</v>
      </c>
      <c r="V16" s="760">
        <f>F16+N16</f>
        <v>29</v>
      </c>
      <c r="W16" s="760">
        <f>G16+O16</f>
        <v>0</v>
      </c>
      <c r="X16" s="760">
        <f>H16+P16</f>
        <v>4</v>
      </c>
      <c r="Y16" s="760">
        <f>I16+Q16</f>
        <v>0</v>
      </c>
      <c r="Z16" s="760">
        <f>J16+R16</f>
        <v>0</v>
      </c>
      <c r="AA16" s="836">
        <f>K16+S16</f>
        <v>28</v>
      </c>
      <c r="AB16" s="763">
        <f>AC16+AD16+AE16+AF16+AG16+AH16+AI16</f>
        <v>72</v>
      </c>
      <c r="AC16" s="760">
        <v>18</v>
      </c>
      <c r="AD16" s="760">
        <v>25</v>
      </c>
      <c r="AE16" s="760">
        <f>AM16+AU16</f>
        <v>0</v>
      </c>
      <c r="AF16" s="760">
        <v>4</v>
      </c>
      <c r="AG16" s="760">
        <f>AO16+AW16</f>
        <v>0</v>
      </c>
      <c r="AH16" s="760">
        <f>AP16+AX16</f>
        <v>0</v>
      </c>
      <c r="AI16" s="759">
        <v>25</v>
      </c>
      <c r="AJ16" s="763">
        <f>AK16+AL16+AM16+AN16+AO16+AP16+AQ16</f>
        <v>63</v>
      </c>
      <c r="AK16" s="282">
        <v>14</v>
      </c>
      <c r="AL16" s="282">
        <v>24</v>
      </c>
      <c r="AM16" s="282"/>
      <c r="AN16" s="282">
        <v>4</v>
      </c>
      <c r="AO16" s="282"/>
      <c r="AP16" s="282"/>
      <c r="AQ16" s="282">
        <v>21</v>
      </c>
      <c r="AR16" s="760">
        <f>AS16+AT16+AU16+AV16+AW16+AX16+AY16</f>
        <v>9</v>
      </c>
      <c r="AS16" s="282">
        <v>4</v>
      </c>
      <c r="AT16" s="282">
        <v>1</v>
      </c>
      <c r="AU16" s="282"/>
      <c r="AV16" s="282"/>
      <c r="AW16" s="282"/>
      <c r="AX16" s="282"/>
      <c r="AY16" s="762">
        <v>4</v>
      </c>
      <c r="AZ16" s="761">
        <f>BA16+BB16+BC16+BD16+BE16+BF16+BG16</f>
        <v>64</v>
      </c>
      <c r="BA16" s="282">
        <v>16</v>
      </c>
      <c r="BB16" s="282">
        <v>19</v>
      </c>
      <c r="BC16" s="282"/>
      <c r="BD16" s="282">
        <v>4</v>
      </c>
      <c r="BE16" s="282"/>
      <c r="BF16" s="282"/>
      <c r="BG16" s="762">
        <v>25</v>
      </c>
      <c r="BH16" s="761">
        <f>BI16+BJ16+BK16+BL16+BM16+BN16+BO16</f>
        <v>9</v>
      </c>
      <c r="BI16" s="760">
        <f>U16-AC16</f>
        <v>2</v>
      </c>
      <c r="BJ16" s="760">
        <f>V16-AD16</f>
        <v>4</v>
      </c>
      <c r="BK16" s="760">
        <f>W16-AE16</f>
        <v>0</v>
      </c>
      <c r="BL16" s="760">
        <f>X16-AF16</f>
        <v>0</v>
      </c>
      <c r="BM16" s="760">
        <f>Y16-AG16</f>
        <v>0</v>
      </c>
      <c r="BN16" s="760">
        <f>Z16-AH16</f>
        <v>0</v>
      </c>
      <c r="BO16" s="759">
        <f>AA16-AI16</f>
        <v>3</v>
      </c>
    </row>
    <row r="17" spans="1:67" ht="12.75">
      <c r="A17" s="280">
        <v>9</v>
      </c>
      <c r="B17" s="281" t="s">
        <v>517</v>
      </c>
      <c r="C17" s="280">
        <v>12</v>
      </c>
      <c r="D17" s="766">
        <f>E17+F17+G17+H17+I17+J17+K17</f>
        <v>21</v>
      </c>
      <c r="E17" s="282">
        <v>3</v>
      </c>
      <c r="F17" s="282">
        <v>1</v>
      </c>
      <c r="G17" s="282"/>
      <c r="H17" s="282">
        <v>1</v>
      </c>
      <c r="I17" s="282">
        <v>10</v>
      </c>
      <c r="J17" s="282"/>
      <c r="K17" s="762">
        <v>6</v>
      </c>
      <c r="L17" s="766">
        <f>M17+N17+O17+P17+Q17+R17+S17</f>
        <v>102</v>
      </c>
      <c r="M17" s="282">
        <v>2</v>
      </c>
      <c r="N17" s="282">
        <v>17</v>
      </c>
      <c r="O17" s="282"/>
      <c r="P17" s="282">
        <v>21</v>
      </c>
      <c r="Q17" s="282">
        <v>26</v>
      </c>
      <c r="R17" s="282">
        <v>8</v>
      </c>
      <c r="S17" s="762">
        <v>28</v>
      </c>
      <c r="T17" s="761">
        <f>U17+V17+W17+X17+Y17+Z17+AA17</f>
        <v>123</v>
      </c>
      <c r="U17" s="760">
        <f>E17+M17</f>
        <v>5</v>
      </c>
      <c r="V17" s="760">
        <f>F17+N17</f>
        <v>18</v>
      </c>
      <c r="W17" s="760">
        <f>G17+O17</f>
        <v>0</v>
      </c>
      <c r="X17" s="760">
        <f>H17+P17</f>
        <v>22</v>
      </c>
      <c r="Y17" s="760">
        <f>I17+Q17</f>
        <v>36</v>
      </c>
      <c r="Z17" s="760">
        <f>J17+R17</f>
        <v>8</v>
      </c>
      <c r="AA17" s="836">
        <f>K17+S17</f>
        <v>34</v>
      </c>
      <c r="AB17" s="763">
        <f>AC17+AD17+AE17+AF17+AG17+AH17+AI17</f>
        <v>102</v>
      </c>
      <c r="AC17" s="760">
        <v>5</v>
      </c>
      <c r="AD17" s="760">
        <v>16</v>
      </c>
      <c r="AE17" s="760">
        <f>AM17+AU17</f>
        <v>0</v>
      </c>
      <c r="AF17" s="760">
        <v>22</v>
      </c>
      <c r="AG17" s="760">
        <v>19</v>
      </c>
      <c r="AH17" s="760">
        <v>8</v>
      </c>
      <c r="AI17" s="759">
        <v>32</v>
      </c>
      <c r="AJ17" s="763">
        <f>AK17+AL17+AM17+AN17+AO17+AP17+AQ17</f>
        <v>82</v>
      </c>
      <c r="AK17" s="282"/>
      <c r="AL17" s="282">
        <v>13</v>
      </c>
      <c r="AM17" s="282"/>
      <c r="AN17" s="282">
        <v>18</v>
      </c>
      <c r="AO17" s="282">
        <v>13</v>
      </c>
      <c r="AP17" s="282">
        <v>8</v>
      </c>
      <c r="AQ17" s="282">
        <v>30</v>
      </c>
      <c r="AR17" s="760">
        <f>AS17+AT17+AU17+AV17+AW17+AX17+AY17</f>
        <v>20</v>
      </c>
      <c r="AS17" s="282">
        <v>5</v>
      </c>
      <c r="AT17" s="282">
        <v>3</v>
      </c>
      <c r="AU17" s="282"/>
      <c r="AV17" s="282">
        <v>4</v>
      </c>
      <c r="AW17" s="282">
        <v>6</v>
      </c>
      <c r="AX17" s="282"/>
      <c r="AY17" s="762">
        <v>2</v>
      </c>
      <c r="AZ17" s="761">
        <f>BA17+BB17+BC17+BD17+BE17+BF17+BG17</f>
        <v>87</v>
      </c>
      <c r="BA17" s="282">
        <v>3</v>
      </c>
      <c r="BB17" s="282">
        <v>14</v>
      </c>
      <c r="BC17" s="282"/>
      <c r="BD17" s="282">
        <v>21</v>
      </c>
      <c r="BE17" s="282">
        <v>9</v>
      </c>
      <c r="BF17" s="282">
        <v>8</v>
      </c>
      <c r="BG17" s="762">
        <v>32</v>
      </c>
      <c r="BH17" s="761">
        <f>BI17+BJ17+BK17+BL17+BM17+BN17+BO17</f>
        <v>21</v>
      </c>
      <c r="BI17" s="760">
        <f>U17-AC17</f>
        <v>0</v>
      </c>
      <c r="BJ17" s="760">
        <f>V17-AD17</f>
        <v>2</v>
      </c>
      <c r="BK17" s="760">
        <f>W17-AE17</f>
        <v>0</v>
      </c>
      <c r="BL17" s="760">
        <f>X17-AF17</f>
        <v>0</v>
      </c>
      <c r="BM17" s="760">
        <f>Y17-AG17</f>
        <v>17</v>
      </c>
      <c r="BN17" s="760">
        <f>Z17-AH17</f>
        <v>0</v>
      </c>
      <c r="BO17" s="759">
        <f>AA17-AI17</f>
        <v>2</v>
      </c>
    </row>
    <row r="18" spans="1:67" ht="12.75">
      <c r="A18" s="280">
        <v>10</v>
      </c>
      <c r="B18" s="281" t="s">
        <v>516</v>
      </c>
      <c r="C18" s="280">
        <v>5</v>
      </c>
      <c r="D18" s="766">
        <f>E18+F18+G18+H18+I18+J18+K18</f>
        <v>0</v>
      </c>
      <c r="E18" s="282"/>
      <c r="F18" s="282"/>
      <c r="G18" s="282"/>
      <c r="H18" s="282"/>
      <c r="I18" s="282"/>
      <c r="J18" s="282"/>
      <c r="K18" s="762"/>
      <c r="L18" s="766">
        <f>M18+N18+O18+P18+Q18+R18+S18</f>
        <v>0</v>
      </c>
      <c r="M18" s="282"/>
      <c r="N18" s="282"/>
      <c r="O18" s="282"/>
      <c r="P18" s="282"/>
      <c r="Q18" s="282"/>
      <c r="R18" s="282"/>
      <c r="S18" s="762"/>
      <c r="T18" s="761">
        <f>U18+V18+W18+X18+Y18+Z18+AA18</f>
        <v>0</v>
      </c>
      <c r="U18" s="760">
        <f>E18+M18</f>
        <v>0</v>
      </c>
      <c r="V18" s="760">
        <f>F18+N18</f>
        <v>0</v>
      </c>
      <c r="W18" s="760">
        <f>G18+O18</f>
        <v>0</v>
      </c>
      <c r="X18" s="760">
        <f>H18+P18</f>
        <v>0</v>
      </c>
      <c r="Y18" s="760">
        <f>I18+Q18</f>
        <v>0</v>
      </c>
      <c r="Z18" s="760">
        <f>J18+R18</f>
        <v>0</v>
      </c>
      <c r="AA18" s="836">
        <f>K18+S18</f>
        <v>0</v>
      </c>
      <c r="AB18" s="763">
        <f>AC18+AD18+AE18+AF18+AG18+AH18+AI18</f>
        <v>0</v>
      </c>
      <c r="AC18" s="760">
        <f>AK18+AS18</f>
        <v>0</v>
      </c>
      <c r="AD18" s="760">
        <f>AL18+AT18</f>
        <v>0</v>
      </c>
      <c r="AE18" s="760">
        <f>AM18+AU18</f>
        <v>0</v>
      </c>
      <c r="AF18" s="760">
        <f>AN18+AV18</f>
        <v>0</v>
      </c>
      <c r="AG18" s="760">
        <f>AO18+AW18</f>
        <v>0</v>
      </c>
      <c r="AH18" s="760">
        <f>AP18+AX18</f>
        <v>0</v>
      </c>
      <c r="AI18" s="759">
        <f>AQ18+AY18</f>
        <v>0</v>
      </c>
      <c r="AJ18" s="763">
        <f>AK18+AL18+AM18+AN18+AO18+AP18+AQ18</f>
        <v>0</v>
      </c>
      <c r="AK18" s="282"/>
      <c r="AL18" s="282"/>
      <c r="AM18" s="282"/>
      <c r="AN18" s="282"/>
      <c r="AO18" s="282"/>
      <c r="AP18" s="282"/>
      <c r="AQ18" s="282"/>
      <c r="AR18" s="760">
        <f>AS18+AT18+AU18+AV18+AW18+AX18+AY18</f>
        <v>0</v>
      </c>
      <c r="AS18" s="282"/>
      <c r="AT18" s="282"/>
      <c r="AU18" s="282"/>
      <c r="AV18" s="282"/>
      <c r="AW18" s="282"/>
      <c r="AX18" s="282"/>
      <c r="AY18" s="762"/>
      <c r="AZ18" s="761">
        <f>BA18+BB18+BC18+BD18+BE18+BF18+BG18</f>
        <v>0</v>
      </c>
      <c r="BA18" s="282"/>
      <c r="BB18" s="282"/>
      <c r="BC18" s="282"/>
      <c r="BD18" s="282"/>
      <c r="BE18" s="282"/>
      <c r="BF18" s="282"/>
      <c r="BG18" s="762"/>
      <c r="BH18" s="761">
        <f>BI18+BJ18+BK18+BL18+BM18+BN18+BO18</f>
        <v>0</v>
      </c>
      <c r="BI18" s="760">
        <f>U18-AC18</f>
        <v>0</v>
      </c>
      <c r="BJ18" s="760">
        <f>V18-AD18</f>
        <v>0</v>
      </c>
      <c r="BK18" s="760">
        <f>W18-AE18</f>
        <v>0</v>
      </c>
      <c r="BL18" s="760">
        <f>X18-AF18</f>
        <v>0</v>
      </c>
      <c r="BM18" s="760">
        <f>Y18-AG18</f>
        <v>0</v>
      </c>
      <c r="BN18" s="760">
        <f>Z18-AH18</f>
        <v>0</v>
      </c>
      <c r="BO18" s="759">
        <f>AA18-AI18</f>
        <v>0</v>
      </c>
    </row>
    <row r="19" spans="1:67" ht="12.75">
      <c r="A19" s="280">
        <v>11</v>
      </c>
      <c r="B19" s="281" t="s">
        <v>515</v>
      </c>
      <c r="C19" s="280">
        <v>17</v>
      </c>
      <c r="D19" s="766">
        <f>E19+F19+G19+H19+I19+J19+K19</f>
        <v>3</v>
      </c>
      <c r="E19" s="282"/>
      <c r="F19" s="282">
        <v>2</v>
      </c>
      <c r="G19" s="282"/>
      <c r="H19" s="282"/>
      <c r="I19" s="282">
        <v>1</v>
      </c>
      <c r="J19" s="282"/>
      <c r="K19" s="762"/>
      <c r="L19" s="766">
        <f>M19+N19+O19+P19+Q19+R19+S19</f>
        <v>0</v>
      </c>
      <c r="M19" s="282"/>
      <c r="N19" s="282"/>
      <c r="O19" s="282"/>
      <c r="P19" s="282"/>
      <c r="Q19" s="282"/>
      <c r="R19" s="282"/>
      <c r="S19" s="762"/>
      <c r="T19" s="761">
        <f>U19+V19+W19+X19+Y19+Z19+AA19</f>
        <v>3</v>
      </c>
      <c r="U19" s="760">
        <f>E19+M19</f>
        <v>0</v>
      </c>
      <c r="V19" s="760">
        <f>F19+N19</f>
        <v>2</v>
      </c>
      <c r="W19" s="760">
        <f>G19+O19</f>
        <v>0</v>
      </c>
      <c r="X19" s="760">
        <f>H19+P19</f>
        <v>0</v>
      </c>
      <c r="Y19" s="760">
        <f>I19+Q19</f>
        <v>1</v>
      </c>
      <c r="Z19" s="760">
        <f>J19+R19</f>
        <v>0</v>
      </c>
      <c r="AA19" s="836">
        <f>K19+S19</f>
        <v>0</v>
      </c>
      <c r="AB19" s="763">
        <f>AC19+AD19+AE19+AF19+AG19+AH19+AI19</f>
        <v>3</v>
      </c>
      <c r="AC19" s="760">
        <f>AK19+AS19</f>
        <v>0</v>
      </c>
      <c r="AD19" s="760">
        <v>2</v>
      </c>
      <c r="AE19" s="760">
        <f>AM19+AU19</f>
        <v>0</v>
      </c>
      <c r="AF19" s="760">
        <f>AN19+AV19</f>
        <v>0</v>
      </c>
      <c r="AG19" s="760">
        <v>1</v>
      </c>
      <c r="AH19" s="760">
        <f>AP19+AX19</f>
        <v>0</v>
      </c>
      <c r="AI19" s="759">
        <f>AQ19+AY19</f>
        <v>0</v>
      </c>
      <c r="AJ19" s="763">
        <f>AK19+AL19+AM19+AN19+AO19+AP19+AQ19</f>
        <v>3</v>
      </c>
      <c r="AK19" s="282"/>
      <c r="AL19" s="282">
        <v>2</v>
      </c>
      <c r="AM19" s="282"/>
      <c r="AN19" s="282"/>
      <c r="AO19" s="282">
        <v>1</v>
      </c>
      <c r="AP19" s="282"/>
      <c r="AQ19" s="282"/>
      <c r="AR19" s="760">
        <f>AS19+AT19+AU19+AV19+AW19+AX19+AY19</f>
        <v>0</v>
      </c>
      <c r="AS19" s="282"/>
      <c r="AT19" s="282"/>
      <c r="AU19" s="282"/>
      <c r="AV19" s="282"/>
      <c r="AW19" s="282"/>
      <c r="AX19" s="282"/>
      <c r="AY19" s="762"/>
      <c r="AZ19" s="761">
        <f>BA19+BB19+BC19+BD19+BE19+BF19+BG19</f>
        <v>2</v>
      </c>
      <c r="BA19" s="282"/>
      <c r="BB19" s="282">
        <v>2</v>
      </c>
      <c r="BC19" s="282"/>
      <c r="BD19" s="282"/>
      <c r="BE19" s="282"/>
      <c r="BF19" s="282"/>
      <c r="BG19" s="762"/>
      <c r="BH19" s="761">
        <f>BI19+BJ19+BK19+BL19+BM19+BN19+BO19</f>
        <v>0</v>
      </c>
      <c r="BI19" s="760">
        <f>U19-AC19</f>
        <v>0</v>
      </c>
      <c r="BJ19" s="760">
        <f>V19-AD19</f>
        <v>0</v>
      </c>
      <c r="BK19" s="760">
        <f>W19-AE19</f>
        <v>0</v>
      </c>
      <c r="BL19" s="760">
        <f>X19-AF19</f>
        <v>0</v>
      </c>
      <c r="BM19" s="760">
        <f>Y19-AG19</f>
        <v>0</v>
      </c>
      <c r="BN19" s="760">
        <f>Z19-AH19</f>
        <v>0</v>
      </c>
      <c r="BO19" s="759">
        <f>AA19-AI19</f>
        <v>0</v>
      </c>
    </row>
    <row r="20" spans="1:67" ht="12.75">
      <c r="A20" s="280">
        <v>12</v>
      </c>
      <c r="B20" s="281" t="s">
        <v>514</v>
      </c>
      <c r="C20" s="280">
        <v>5</v>
      </c>
      <c r="D20" s="766">
        <f>E20+F20+G20+H20+I20+J20+K20</f>
        <v>0</v>
      </c>
      <c r="E20" s="282"/>
      <c r="F20" s="282"/>
      <c r="G20" s="282"/>
      <c r="H20" s="282"/>
      <c r="I20" s="282"/>
      <c r="J20" s="282"/>
      <c r="K20" s="762"/>
      <c r="L20" s="766">
        <f>M20+N20+O20+P20+Q20+R20+S20</f>
        <v>0</v>
      </c>
      <c r="M20" s="282"/>
      <c r="N20" s="282"/>
      <c r="O20" s="282"/>
      <c r="P20" s="282"/>
      <c r="Q20" s="282"/>
      <c r="R20" s="282"/>
      <c r="S20" s="762"/>
      <c r="T20" s="761">
        <f>U20+V20+W20+X20+Y20+Z20+AA20</f>
        <v>0</v>
      </c>
      <c r="U20" s="760">
        <f>E20+M20</f>
        <v>0</v>
      </c>
      <c r="V20" s="760">
        <f>F20+N20</f>
        <v>0</v>
      </c>
      <c r="W20" s="760">
        <f>G20+O20</f>
        <v>0</v>
      </c>
      <c r="X20" s="760">
        <f>H20+P20</f>
        <v>0</v>
      </c>
      <c r="Y20" s="760">
        <f>I20+Q20</f>
        <v>0</v>
      </c>
      <c r="Z20" s="760">
        <f>J20+R20</f>
        <v>0</v>
      </c>
      <c r="AA20" s="836">
        <f>K20+S20</f>
        <v>0</v>
      </c>
      <c r="AB20" s="763">
        <f>AC20+AD20+AE20+AF20+AG20+AH20+AI20</f>
        <v>0</v>
      </c>
      <c r="AC20" s="760">
        <f>AK20+AS20</f>
        <v>0</v>
      </c>
      <c r="AD20" s="760">
        <f>AL20+AT20</f>
        <v>0</v>
      </c>
      <c r="AE20" s="760">
        <f>AM20+AU20</f>
        <v>0</v>
      </c>
      <c r="AF20" s="760">
        <f>AN20+AV20</f>
        <v>0</v>
      </c>
      <c r="AG20" s="760">
        <f>AO20+AW20</f>
        <v>0</v>
      </c>
      <c r="AH20" s="760">
        <f>AP20+AX20</f>
        <v>0</v>
      </c>
      <c r="AI20" s="759">
        <f>AQ20+AY20</f>
        <v>0</v>
      </c>
      <c r="AJ20" s="763">
        <f>AK20+AL20+AM20+AN20+AO20+AP20+AQ20</f>
        <v>0</v>
      </c>
      <c r="AK20" s="282"/>
      <c r="AL20" s="282"/>
      <c r="AM20" s="282"/>
      <c r="AN20" s="282"/>
      <c r="AO20" s="282"/>
      <c r="AP20" s="282"/>
      <c r="AQ20" s="282"/>
      <c r="AR20" s="760">
        <f>AS20+AT20+AU20+AV20+AW20+AX20+AY20</f>
        <v>0</v>
      </c>
      <c r="AS20" s="282"/>
      <c r="AT20" s="282"/>
      <c r="AU20" s="282"/>
      <c r="AV20" s="282"/>
      <c r="AW20" s="282"/>
      <c r="AX20" s="282"/>
      <c r="AY20" s="762"/>
      <c r="AZ20" s="761">
        <f>BA20+BB20+BC20+BD20+BE20+BF20+BG20</f>
        <v>0</v>
      </c>
      <c r="BA20" s="282"/>
      <c r="BB20" s="282"/>
      <c r="BC20" s="282"/>
      <c r="BD20" s="282"/>
      <c r="BE20" s="282"/>
      <c r="BF20" s="282"/>
      <c r="BG20" s="762"/>
      <c r="BH20" s="761">
        <f>BI20+BJ20+BK20+BL20+BM20+BN20+BO20</f>
        <v>0</v>
      </c>
      <c r="BI20" s="760">
        <f>U20-AC20</f>
        <v>0</v>
      </c>
      <c r="BJ20" s="760">
        <f>V20-AD20</f>
        <v>0</v>
      </c>
      <c r="BK20" s="760">
        <f>W20-AE20</f>
        <v>0</v>
      </c>
      <c r="BL20" s="760">
        <f>X20-AF20</f>
        <v>0</v>
      </c>
      <c r="BM20" s="760">
        <f>Y20-AG20</f>
        <v>0</v>
      </c>
      <c r="BN20" s="760">
        <f>Z20-AH20</f>
        <v>0</v>
      </c>
      <c r="BO20" s="759">
        <f>AA20-AI20</f>
        <v>0</v>
      </c>
    </row>
    <row r="21" spans="1:67" ht="12.75">
      <c r="A21" s="280">
        <v>13</v>
      </c>
      <c r="B21" s="281" t="s">
        <v>513</v>
      </c>
      <c r="C21" s="280">
        <v>7</v>
      </c>
      <c r="D21" s="766">
        <f>E21+F21+G21+H21+I21+J21+K21</f>
        <v>19</v>
      </c>
      <c r="E21" s="282">
        <v>3</v>
      </c>
      <c r="F21" s="282"/>
      <c r="G21" s="282"/>
      <c r="H21" s="282"/>
      <c r="I21" s="282">
        <v>15</v>
      </c>
      <c r="J21" s="282"/>
      <c r="K21" s="762">
        <v>1</v>
      </c>
      <c r="L21" s="766">
        <f>M21+N21+O21+P21+Q21+R21+S21</f>
        <v>105</v>
      </c>
      <c r="M21" s="282">
        <v>1</v>
      </c>
      <c r="N21" s="282">
        <v>21</v>
      </c>
      <c r="O21" s="282"/>
      <c r="P21" s="282">
        <v>23</v>
      </c>
      <c r="Q21" s="282">
        <v>23</v>
      </c>
      <c r="R21" s="282">
        <v>4</v>
      </c>
      <c r="S21" s="762">
        <v>33</v>
      </c>
      <c r="T21" s="761">
        <f>U21+V21+W21+X21+Y21+Z21+AA21</f>
        <v>124</v>
      </c>
      <c r="U21" s="760">
        <f>E21+M21</f>
        <v>4</v>
      </c>
      <c r="V21" s="760">
        <f>F21+N21</f>
        <v>21</v>
      </c>
      <c r="W21" s="760">
        <f>G21+O21</f>
        <v>0</v>
      </c>
      <c r="X21" s="760">
        <f>H21+P21</f>
        <v>23</v>
      </c>
      <c r="Y21" s="760">
        <f>I21+Q21</f>
        <v>38</v>
      </c>
      <c r="Z21" s="760">
        <f>J21+R21</f>
        <v>4</v>
      </c>
      <c r="AA21" s="836">
        <f>K21+S21</f>
        <v>34</v>
      </c>
      <c r="AB21" s="763">
        <f>AC21+AD21+AE21+AF21+AG21+AH21+AI21</f>
        <v>99</v>
      </c>
      <c r="AC21" s="760">
        <v>3</v>
      </c>
      <c r="AD21" s="760">
        <v>18</v>
      </c>
      <c r="AE21" s="760">
        <f>AM21+AU21</f>
        <v>0</v>
      </c>
      <c r="AF21" s="760">
        <v>22</v>
      </c>
      <c r="AG21" s="760">
        <v>22</v>
      </c>
      <c r="AH21" s="760">
        <v>4</v>
      </c>
      <c r="AI21" s="759">
        <v>30</v>
      </c>
      <c r="AJ21" s="763">
        <f>AK21+AL21+AM21+AN21+AO21+AP21+AQ21</f>
        <v>81</v>
      </c>
      <c r="AK21" s="282">
        <v>3</v>
      </c>
      <c r="AL21" s="282">
        <v>13</v>
      </c>
      <c r="AM21" s="282"/>
      <c r="AN21" s="282">
        <v>21</v>
      </c>
      <c r="AO21" s="282">
        <v>13</v>
      </c>
      <c r="AP21" s="282">
        <v>4</v>
      </c>
      <c r="AQ21" s="282">
        <v>27</v>
      </c>
      <c r="AR21" s="760">
        <f>AS21+AT21+AU21+AV21+AW21+AX21+AY21</f>
        <v>18</v>
      </c>
      <c r="AS21" s="282"/>
      <c r="AT21" s="282">
        <v>5</v>
      </c>
      <c r="AU21" s="282"/>
      <c r="AV21" s="282">
        <v>1</v>
      </c>
      <c r="AW21" s="282">
        <v>9</v>
      </c>
      <c r="AX21" s="282"/>
      <c r="AY21" s="762">
        <v>3</v>
      </c>
      <c r="AZ21" s="761">
        <f>BA21+BB21+BC21+BD21+BE21+BF21+BG21</f>
        <v>81</v>
      </c>
      <c r="BA21" s="282"/>
      <c r="BB21" s="282">
        <v>14</v>
      </c>
      <c r="BC21" s="282"/>
      <c r="BD21" s="282">
        <v>22</v>
      </c>
      <c r="BE21" s="282">
        <v>11</v>
      </c>
      <c r="BF21" s="282">
        <v>4</v>
      </c>
      <c r="BG21" s="762">
        <v>30</v>
      </c>
      <c r="BH21" s="761">
        <f>BI21+BJ21+BK21+BL21+BM21+BN21+BO21</f>
        <v>25</v>
      </c>
      <c r="BI21" s="760">
        <f>U21-AC21</f>
        <v>1</v>
      </c>
      <c r="BJ21" s="760">
        <f>V21-AD21</f>
        <v>3</v>
      </c>
      <c r="BK21" s="760">
        <f>W21-AE21</f>
        <v>0</v>
      </c>
      <c r="BL21" s="760">
        <f>X21-AF21</f>
        <v>1</v>
      </c>
      <c r="BM21" s="760">
        <f>Y21-AG21</f>
        <v>16</v>
      </c>
      <c r="BN21" s="760">
        <f>Z21-AH21</f>
        <v>0</v>
      </c>
      <c r="BO21" s="759">
        <f>AA21-AI21</f>
        <v>4</v>
      </c>
    </row>
    <row r="22" spans="1:67" ht="12.75">
      <c r="A22" s="280">
        <v>14</v>
      </c>
      <c r="B22" s="281" t="s">
        <v>512</v>
      </c>
      <c r="C22" s="280">
        <v>3</v>
      </c>
      <c r="D22" s="766">
        <f>E22+F22+G22+H22+I22+J22+K22</f>
        <v>0</v>
      </c>
      <c r="E22" s="282"/>
      <c r="F22" s="282"/>
      <c r="G22" s="282"/>
      <c r="H22" s="282"/>
      <c r="I22" s="282"/>
      <c r="J22" s="282"/>
      <c r="K22" s="762"/>
      <c r="L22" s="766">
        <f>M22+N22+O22+P22+Q22+R22+S22</f>
        <v>0</v>
      </c>
      <c r="M22" s="282"/>
      <c r="N22" s="282"/>
      <c r="O22" s="282"/>
      <c r="P22" s="282"/>
      <c r="Q22" s="282"/>
      <c r="R22" s="282"/>
      <c r="S22" s="762"/>
      <c r="T22" s="761">
        <f>U22+V22+W22+X22+Y22+Z22+AA22</f>
        <v>0</v>
      </c>
      <c r="U22" s="760">
        <f>E22+M22</f>
        <v>0</v>
      </c>
      <c r="V22" s="760">
        <f>F22+N22</f>
        <v>0</v>
      </c>
      <c r="W22" s="760">
        <f>G22+O22</f>
        <v>0</v>
      </c>
      <c r="X22" s="760">
        <f>H22+P22</f>
        <v>0</v>
      </c>
      <c r="Y22" s="760">
        <f>I22+Q22</f>
        <v>0</v>
      </c>
      <c r="Z22" s="760">
        <f>J22+R22</f>
        <v>0</v>
      </c>
      <c r="AA22" s="836">
        <f>K22+S22</f>
        <v>0</v>
      </c>
      <c r="AB22" s="763">
        <f>AC22+AD22+AE22+AF22+AG22+AH22+AI22</f>
        <v>0</v>
      </c>
      <c r="AC22" s="760">
        <f>AK22+AS22</f>
        <v>0</v>
      </c>
      <c r="AD22" s="760">
        <f>AL22+AT22</f>
        <v>0</v>
      </c>
      <c r="AE22" s="760">
        <f>AM22+AU22</f>
        <v>0</v>
      </c>
      <c r="AF22" s="760">
        <f>AN22+AV22</f>
        <v>0</v>
      </c>
      <c r="AG22" s="760">
        <f>AO22+AW22</f>
        <v>0</v>
      </c>
      <c r="AH22" s="760">
        <f>AP22+AX22</f>
        <v>0</v>
      </c>
      <c r="AI22" s="759">
        <f>AQ22+AY22</f>
        <v>0</v>
      </c>
      <c r="AJ22" s="763">
        <f>AK22+AL22+AM22+AN22+AO22+AP22+AQ22</f>
        <v>0</v>
      </c>
      <c r="AK22" s="282"/>
      <c r="AL22" s="282"/>
      <c r="AM22" s="282"/>
      <c r="AN22" s="282"/>
      <c r="AO22" s="282"/>
      <c r="AP22" s="282"/>
      <c r="AQ22" s="282"/>
      <c r="AR22" s="760">
        <f>AS22+AT22+AU22+AV22+AW22+AX22+AY22</f>
        <v>0</v>
      </c>
      <c r="AS22" s="282"/>
      <c r="AT22" s="282"/>
      <c r="AU22" s="282"/>
      <c r="AV22" s="282"/>
      <c r="AW22" s="282"/>
      <c r="AX22" s="282"/>
      <c r="AY22" s="762"/>
      <c r="AZ22" s="761">
        <f>BA22+BB22+BC22+BD22+BE22+BF22+BG22</f>
        <v>0</v>
      </c>
      <c r="BA22" s="282"/>
      <c r="BB22" s="282"/>
      <c r="BC22" s="282"/>
      <c r="BD22" s="282"/>
      <c r="BE22" s="282"/>
      <c r="BF22" s="282"/>
      <c r="BG22" s="762"/>
      <c r="BH22" s="761">
        <f>BI22+BJ22+BK22+BL22+BM22+BN22+BO22</f>
        <v>0</v>
      </c>
      <c r="BI22" s="760">
        <f>U22-AC22</f>
        <v>0</v>
      </c>
      <c r="BJ22" s="760">
        <f>V22-AD22</f>
        <v>0</v>
      </c>
      <c r="BK22" s="760">
        <f>W22-AE22</f>
        <v>0</v>
      </c>
      <c r="BL22" s="760">
        <f>X22-AF22</f>
        <v>0</v>
      </c>
      <c r="BM22" s="760">
        <f>Y22-AG22</f>
        <v>0</v>
      </c>
      <c r="BN22" s="760">
        <f>Z22-AH22</f>
        <v>0</v>
      </c>
      <c r="BO22" s="759">
        <f>AA22-AI22</f>
        <v>0</v>
      </c>
    </row>
    <row r="23" spans="1:67" ht="12.75">
      <c r="A23" s="280">
        <v>15</v>
      </c>
      <c r="B23" s="281" t="s">
        <v>511</v>
      </c>
      <c r="C23" s="280">
        <v>2</v>
      </c>
      <c r="D23" s="766">
        <f>E23+F23+G23+H23+I23+J23+K23</f>
        <v>2</v>
      </c>
      <c r="E23" s="282"/>
      <c r="F23" s="282"/>
      <c r="G23" s="282"/>
      <c r="H23" s="282"/>
      <c r="I23" s="282"/>
      <c r="J23" s="282"/>
      <c r="K23" s="762">
        <v>2</v>
      </c>
      <c r="L23" s="766">
        <f>M23+N23+O23+P23+Q23+R23+S23</f>
        <v>45</v>
      </c>
      <c r="M23" s="282"/>
      <c r="N23" s="282">
        <v>18</v>
      </c>
      <c r="O23" s="282"/>
      <c r="P23" s="282"/>
      <c r="Q23" s="282"/>
      <c r="R23" s="282"/>
      <c r="S23" s="762">
        <v>27</v>
      </c>
      <c r="T23" s="761">
        <f>U23+V23+W23+X23+Y23+Z23+AA23</f>
        <v>47</v>
      </c>
      <c r="U23" s="760">
        <f>E23+M23</f>
        <v>0</v>
      </c>
      <c r="V23" s="760">
        <f>F23+N23</f>
        <v>18</v>
      </c>
      <c r="W23" s="760">
        <f>G23+O23</f>
        <v>0</v>
      </c>
      <c r="X23" s="760">
        <f>H23+P23</f>
        <v>0</v>
      </c>
      <c r="Y23" s="760">
        <f>I23+Q23</f>
        <v>0</v>
      </c>
      <c r="Z23" s="760">
        <f>J23+R23</f>
        <v>0</v>
      </c>
      <c r="AA23" s="836">
        <f>K23+S23</f>
        <v>29</v>
      </c>
      <c r="AB23" s="763">
        <f>AC23+AD23+AE23+AF23+AG23+AH23+AI23</f>
        <v>46</v>
      </c>
      <c r="AC23" s="760">
        <f>AK23+AS23</f>
        <v>0</v>
      </c>
      <c r="AD23" s="760">
        <v>18</v>
      </c>
      <c r="AE23" s="760">
        <f>AM23+AU23</f>
        <v>0</v>
      </c>
      <c r="AF23" s="760">
        <f>AN23+AV23</f>
        <v>0</v>
      </c>
      <c r="AG23" s="760">
        <f>AO23+AW23</f>
        <v>0</v>
      </c>
      <c r="AH23" s="760">
        <f>AP23+AX23</f>
        <v>0</v>
      </c>
      <c r="AI23" s="759">
        <v>28</v>
      </c>
      <c r="AJ23" s="763">
        <f>AK23+AL23+AM23+AN23+AO23+AP23+AQ23</f>
        <v>40</v>
      </c>
      <c r="AK23" s="282"/>
      <c r="AL23" s="282">
        <v>16</v>
      </c>
      <c r="AM23" s="282"/>
      <c r="AN23" s="282"/>
      <c r="AO23" s="282"/>
      <c r="AP23" s="282"/>
      <c r="AQ23" s="282">
        <v>24</v>
      </c>
      <c r="AR23" s="760">
        <f>AS23+AT23+AU23+AV23+AW23+AX23+AY23</f>
        <v>6</v>
      </c>
      <c r="AS23" s="282"/>
      <c r="AT23" s="282">
        <v>2</v>
      </c>
      <c r="AU23" s="282"/>
      <c r="AV23" s="282"/>
      <c r="AW23" s="282"/>
      <c r="AX23" s="282"/>
      <c r="AY23" s="762">
        <v>4</v>
      </c>
      <c r="AZ23" s="761">
        <f>BA23+BB23+BC23+BD23+BE23+BF23+BG23</f>
        <v>39</v>
      </c>
      <c r="BA23" s="282"/>
      <c r="BB23" s="282">
        <v>13</v>
      </c>
      <c r="BC23" s="282"/>
      <c r="BD23" s="282"/>
      <c r="BE23" s="282"/>
      <c r="BF23" s="282"/>
      <c r="BG23" s="762">
        <v>26</v>
      </c>
      <c r="BH23" s="761">
        <f>BI23+BJ23+BK23+BL23+BM23+BN23+BO23</f>
        <v>1</v>
      </c>
      <c r="BI23" s="760">
        <f>U23-AC23</f>
        <v>0</v>
      </c>
      <c r="BJ23" s="760">
        <f>V23-AD23</f>
        <v>0</v>
      </c>
      <c r="BK23" s="760">
        <f>W23-AE23</f>
        <v>0</v>
      </c>
      <c r="BL23" s="760">
        <f>X23-AF23</f>
        <v>0</v>
      </c>
      <c r="BM23" s="760">
        <f>Y23-AG23</f>
        <v>0</v>
      </c>
      <c r="BN23" s="760">
        <f>Z23-AH23</f>
        <v>0</v>
      </c>
      <c r="BO23" s="759">
        <f>AA23-AI23</f>
        <v>1</v>
      </c>
    </row>
    <row r="24" spans="1:67" ht="12.75">
      <c r="A24" s="280">
        <v>16</v>
      </c>
      <c r="B24" s="281" t="s">
        <v>563</v>
      </c>
      <c r="C24" s="280">
        <v>0</v>
      </c>
      <c r="D24" s="766">
        <f>E24+F24+G24+H24+I24+J24+K24</f>
        <v>0</v>
      </c>
      <c r="E24" s="282"/>
      <c r="F24" s="282"/>
      <c r="G24" s="282"/>
      <c r="H24" s="282"/>
      <c r="I24" s="282"/>
      <c r="J24" s="282"/>
      <c r="K24" s="762"/>
      <c r="L24" s="766">
        <f>M24+N24+O24+P24+Q24+R24+S24</f>
        <v>0</v>
      </c>
      <c r="M24" s="282"/>
      <c r="N24" s="282"/>
      <c r="O24" s="282"/>
      <c r="P24" s="282"/>
      <c r="Q24" s="282"/>
      <c r="R24" s="282"/>
      <c r="S24" s="762"/>
      <c r="T24" s="761">
        <f>U24+V24+W24+X24+Y24+Z24+AA24</f>
        <v>0</v>
      </c>
      <c r="U24" s="760">
        <f>E24+M24</f>
        <v>0</v>
      </c>
      <c r="V24" s="760">
        <f>F24+N24</f>
        <v>0</v>
      </c>
      <c r="W24" s="760">
        <f>G24+O24</f>
        <v>0</v>
      </c>
      <c r="X24" s="760">
        <f>H24+P24</f>
        <v>0</v>
      </c>
      <c r="Y24" s="760">
        <f>I24+Q24</f>
        <v>0</v>
      </c>
      <c r="Z24" s="760">
        <f>J24+R24</f>
        <v>0</v>
      </c>
      <c r="AA24" s="836">
        <f>K24+S24</f>
        <v>0</v>
      </c>
      <c r="AB24" s="763">
        <f>AC24+AD24+AE24+AF24+AG24+AH24+AI24</f>
        <v>0</v>
      </c>
      <c r="AC24" s="760">
        <f>AK24+AS24</f>
        <v>0</v>
      </c>
      <c r="AD24" s="760">
        <f>AL24+AT24</f>
        <v>0</v>
      </c>
      <c r="AE24" s="760">
        <f>AM24+AU24</f>
        <v>0</v>
      </c>
      <c r="AF24" s="760">
        <f>AN24+AV24</f>
        <v>0</v>
      </c>
      <c r="AG24" s="760">
        <f>AO24+AW24</f>
        <v>0</v>
      </c>
      <c r="AH24" s="760">
        <f>AP24+AX24</f>
        <v>0</v>
      </c>
      <c r="AI24" s="759">
        <f>AQ24+AY24</f>
        <v>0</v>
      </c>
      <c r="AJ24" s="763">
        <f>AK24+AL24+AM24+AN24+AO24+AP24+AQ24</f>
        <v>0</v>
      </c>
      <c r="AK24" s="282"/>
      <c r="AL24" s="282"/>
      <c r="AM24" s="282"/>
      <c r="AN24" s="282"/>
      <c r="AO24" s="282"/>
      <c r="AP24" s="282"/>
      <c r="AQ24" s="282"/>
      <c r="AR24" s="760">
        <f>AS24+AT24+AU24+AV24+AW24+AX24+AY24</f>
        <v>0</v>
      </c>
      <c r="AS24" s="282"/>
      <c r="AT24" s="282"/>
      <c r="AU24" s="282"/>
      <c r="AV24" s="282"/>
      <c r="AW24" s="282"/>
      <c r="AX24" s="282"/>
      <c r="AY24" s="762"/>
      <c r="AZ24" s="761">
        <f>BA24+BB24+BC24+BD24+BE24+BF24+BG24</f>
        <v>0</v>
      </c>
      <c r="BA24" s="282"/>
      <c r="BB24" s="282"/>
      <c r="BC24" s="282"/>
      <c r="BD24" s="282"/>
      <c r="BE24" s="282"/>
      <c r="BF24" s="282"/>
      <c r="BG24" s="762"/>
      <c r="BH24" s="761">
        <f>BI24+BJ24+BK24+BL24+BM24+BN24+BO24</f>
        <v>0</v>
      </c>
      <c r="BI24" s="760">
        <f>U24-AC24</f>
        <v>0</v>
      </c>
      <c r="BJ24" s="760">
        <f>V24-AD24</f>
        <v>0</v>
      </c>
      <c r="BK24" s="760">
        <f>W24-AE24</f>
        <v>0</v>
      </c>
      <c r="BL24" s="760">
        <f>X24-AF24</f>
        <v>0</v>
      </c>
      <c r="BM24" s="760">
        <f>Y24-AG24</f>
        <v>0</v>
      </c>
      <c r="BN24" s="760">
        <f>Z24-AH24</f>
        <v>0</v>
      </c>
      <c r="BO24" s="759">
        <f>AA24-AI24</f>
        <v>0</v>
      </c>
    </row>
    <row r="25" spans="1:67" ht="12.75">
      <c r="A25" s="280"/>
      <c r="B25" s="281" t="s">
        <v>577</v>
      </c>
      <c r="C25" s="280"/>
      <c r="D25" s="766">
        <f>E25+F25+G25+H25+I25+J25+K25</f>
        <v>0</v>
      </c>
      <c r="E25" s="282"/>
      <c r="F25" s="282"/>
      <c r="G25" s="282"/>
      <c r="H25" s="282"/>
      <c r="I25" s="282"/>
      <c r="J25" s="282"/>
      <c r="K25" s="762"/>
      <c r="L25" s="766">
        <f>M25+N25+O25+P25+Q25+R25+S25</f>
        <v>0</v>
      </c>
      <c r="M25" s="282"/>
      <c r="N25" s="282"/>
      <c r="O25" s="282"/>
      <c r="P25" s="282"/>
      <c r="Q25" s="282"/>
      <c r="R25" s="282"/>
      <c r="S25" s="762"/>
      <c r="T25" s="761">
        <f>U25+V25+W25+X25+Y25+Z25+AA25</f>
        <v>0</v>
      </c>
      <c r="U25" s="760">
        <f>E25+M25</f>
        <v>0</v>
      </c>
      <c r="V25" s="760">
        <f>F25+N25</f>
        <v>0</v>
      </c>
      <c r="W25" s="760">
        <f>G25+O25</f>
        <v>0</v>
      </c>
      <c r="X25" s="760">
        <f>H25+P25</f>
        <v>0</v>
      </c>
      <c r="Y25" s="760">
        <f>I25+Q25</f>
        <v>0</v>
      </c>
      <c r="Z25" s="760">
        <f>J25+R25</f>
        <v>0</v>
      </c>
      <c r="AA25" s="836">
        <f>K25+S25</f>
        <v>0</v>
      </c>
      <c r="AB25" s="763">
        <f>AC25+AD25+AE25+AF25+AG25+AH25+AI25</f>
        <v>0</v>
      </c>
      <c r="AC25" s="760">
        <f>AK25+AS25</f>
        <v>0</v>
      </c>
      <c r="AD25" s="760">
        <f>AL25+AT25</f>
        <v>0</v>
      </c>
      <c r="AE25" s="760">
        <f>AM25+AU25</f>
        <v>0</v>
      </c>
      <c r="AF25" s="760">
        <f>AN25+AV25</f>
        <v>0</v>
      </c>
      <c r="AG25" s="760">
        <f>AO25+AW25</f>
        <v>0</v>
      </c>
      <c r="AH25" s="760">
        <f>AP25+AX25</f>
        <v>0</v>
      </c>
      <c r="AI25" s="759">
        <f>AQ25+AY25</f>
        <v>0</v>
      </c>
      <c r="AJ25" s="763">
        <f>AK25+AL25+AM25+AN25+AO25+AP25+AQ25</f>
        <v>0</v>
      </c>
      <c r="AK25" s="282"/>
      <c r="AL25" s="282"/>
      <c r="AM25" s="282"/>
      <c r="AN25" s="282"/>
      <c r="AO25" s="282"/>
      <c r="AP25" s="282"/>
      <c r="AQ25" s="282"/>
      <c r="AR25" s="760">
        <f>AS25+AT25+AU25+AV25+AW25+AX25+AY25</f>
        <v>0</v>
      </c>
      <c r="AS25" s="282"/>
      <c r="AT25" s="282"/>
      <c r="AU25" s="282"/>
      <c r="AV25" s="282"/>
      <c r="AW25" s="282"/>
      <c r="AX25" s="282"/>
      <c r="AY25" s="762"/>
      <c r="AZ25" s="761">
        <f>BA25+BB25+BC25+BD25+BE25+BF25+BG25</f>
        <v>0</v>
      </c>
      <c r="BA25" s="282"/>
      <c r="BB25" s="282"/>
      <c r="BC25" s="282"/>
      <c r="BD25" s="282"/>
      <c r="BE25" s="282"/>
      <c r="BF25" s="282"/>
      <c r="BG25" s="762"/>
      <c r="BH25" s="761">
        <f>BI25+BJ25+BK25+BL25+BM25+BN25+BO25</f>
        <v>0</v>
      </c>
      <c r="BI25" s="760">
        <f>U25-AC25</f>
        <v>0</v>
      </c>
      <c r="BJ25" s="760">
        <f>V25-AD25</f>
        <v>0</v>
      </c>
      <c r="BK25" s="760">
        <f>W25-AE25</f>
        <v>0</v>
      </c>
      <c r="BL25" s="760">
        <f>X25-AF25</f>
        <v>0</v>
      </c>
      <c r="BM25" s="760">
        <f>Y25-AG25</f>
        <v>0</v>
      </c>
      <c r="BN25" s="760">
        <f>Z25-AH25</f>
        <v>0</v>
      </c>
      <c r="BO25" s="759">
        <f>AA25-AI25</f>
        <v>0</v>
      </c>
    </row>
    <row r="26" spans="1:67" ht="12.75">
      <c r="A26" s="280"/>
      <c r="B26" s="281"/>
      <c r="C26" s="280"/>
      <c r="D26" s="766">
        <f>E26+F26+G26+H26+I26+J26+K26</f>
        <v>0</v>
      </c>
      <c r="E26" s="282"/>
      <c r="F26" s="282"/>
      <c r="G26" s="282"/>
      <c r="H26" s="282"/>
      <c r="I26" s="282"/>
      <c r="J26" s="282"/>
      <c r="K26" s="762"/>
      <c r="L26" s="766">
        <f>M26+N26+O26+P26+Q26+R26+S26</f>
        <v>0</v>
      </c>
      <c r="M26" s="282"/>
      <c r="N26" s="282"/>
      <c r="O26" s="282"/>
      <c r="P26" s="282"/>
      <c r="Q26" s="282"/>
      <c r="R26" s="282"/>
      <c r="S26" s="762"/>
      <c r="T26" s="761">
        <f>U26+V26+W26+X26+Y26+Z26+AA26</f>
        <v>0</v>
      </c>
      <c r="U26" s="760">
        <f>E26+M26</f>
        <v>0</v>
      </c>
      <c r="V26" s="760">
        <f>F26+N26</f>
        <v>0</v>
      </c>
      <c r="W26" s="760">
        <f>G26+O26</f>
        <v>0</v>
      </c>
      <c r="X26" s="760">
        <f>H26+P26</f>
        <v>0</v>
      </c>
      <c r="Y26" s="760">
        <f>I26+Q26</f>
        <v>0</v>
      </c>
      <c r="Z26" s="760">
        <f>J26+R26</f>
        <v>0</v>
      </c>
      <c r="AA26" s="836">
        <f>K26+S26</f>
        <v>0</v>
      </c>
      <c r="AB26" s="763">
        <f>AC26+AD26+AE26+AF26+AG26+AH26+AI26</f>
        <v>0</v>
      </c>
      <c r="AC26" s="760">
        <f>AK26+AS26</f>
        <v>0</v>
      </c>
      <c r="AD26" s="760">
        <f>AL26+AT26</f>
        <v>0</v>
      </c>
      <c r="AE26" s="760">
        <f>AM26+AU26</f>
        <v>0</v>
      </c>
      <c r="AF26" s="760">
        <f>AN26+AV26</f>
        <v>0</v>
      </c>
      <c r="AG26" s="760">
        <f>AO26+AW26</f>
        <v>0</v>
      </c>
      <c r="AH26" s="760">
        <f>AP26+AX26</f>
        <v>0</v>
      </c>
      <c r="AI26" s="759">
        <f>AQ26+AY26</f>
        <v>0</v>
      </c>
      <c r="AJ26" s="763">
        <f>AK26+AL26+AM26+AN26+AO26+AP26+AQ26</f>
        <v>0</v>
      </c>
      <c r="AK26" s="282"/>
      <c r="AL26" s="282"/>
      <c r="AM26" s="282"/>
      <c r="AN26" s="282"/>
      <c r="AO26" s="282"/>
      <c r="AP26" s="282"/>
      <c r="AQ26" s="282"/>
      <c r="AR26" s="760">
        <f>AS26+AT26+AU26+AV26+AW26+AX26+AY26</f>
        <v>0</v>
      </c>
      <c r="AS26" s="282"/>
      <c r="AT26" s="282"/>
      <c r="AU26" s="282"/>
      <c r="AV26" s="282"/>
      <c r="AW26" s="282"/>
      <c r="AX26" s="282"/>
      <c r="AY26" s="762"/>
      <c r="AZ26" s="761">
        <f>BA26+BB26+BC26+BD26+BE26+BF26+BG26</f>
        <v>0</v>
      </c>
      <c r="BA26" s="282"/>
      <c r="BB26" s="282"/>
      <c r="BC26" s="282"/>
      <c r="BD26" s="282"/>
      <c r="BE26" s="282"/>
      <c r="BF26" s="282"/>
      <c r="BG26" s="762"/>
      <c r="BH26" s="761">
        <f>BI26+BJ26+BK26+BL26+BM26+BN26+BO26</f>
        <v>0</v>
      </c>
      <c r="BI26" s="760">
        <f>U26-AC26</f>
        <v>0</v>
      </c>
      <c r="BJ26" s="760">
        <f>V26-AD26</f>
        <v>0</v>
      </c>
      <c r="BK26" s="760">
        <f>W26-AE26</f>
        <v>0</v>
      </c>
      <c r="BL26" s="760">
        <f>X26-AF26</f>
        <v>0</v>
      </c>
      <c r="BM26" s="760">
        <f>Y26-AG26</f>
        <v>0</v>
      </c>
      <c r="BN26" s="760">
        <f>Z26-AH26</f>
        <v>0</v>
      </c>
      <c r="BO26" s="759">
        <f>AA26-AI26</f>
        <v>0</v>
      </c>
    </row>
    <row r="27" spans="1:67" ht="12.75">
      <c r="A27" s="280"/>
      <c r="B27" s="281"/>
      <c r="C27" s="280"/>
      <c r="D27" s="766">
        <f>E27+F27+G27+H27+I27+J27+K27</f>
        <v>0</v>
      </c>
      <c r="E27" s="282"/>
      <c r="F27" s="282"/>
      <c r="G27" s="282"/>
      <c r="H27" s="282"/>
      <c r="I27" s="282"/>
      <c r="J27" s="282"/>
      <c r="K27" s="762"/>
      <c r="L27" s="766">
        <f>M27+N27+O27+P27+Q27+R27+S27</f>
        <v>0</v>
      </c>
      <c r="M27" s="282"/>
      <c r="N27" s="282"/>
      <c r="O27" s="282"/>
      <c r="P27" s="282"/>
      <c r="Q27" s="282"/>
      <c r="R27" s="282"/>
      <c r="S27" s="762"/>
      <c r="T27" s="761">
        <f>U27+V27+W27+X27+Y27+Z27+AA27</f>
        <v>0</v>
      </c>
      <c r="U27" s="760">
        <f>E27+M27</f>
        <v>0</v>
      </c>
      <c r="V27" s="760">
        <f>F27+N27</f>
        <v>0</v>
      </c>
      <c r="W27" s="760">
        <f>G27+O27</f>
        <v>0</v>
      </c>
      <c r="X27" s="760">
        <f>H27+P27</f>
        <v>0</v>
      </c>
      <c r="Y27" s="760">
        <f>I27+Q27</f>
        <v>0</v>
      </c>
      <c r="Z27" s="760">
        <f>J27+R27</f>
        <v>0</v>
      </c>
      <c r="AA27" s="836">
        <f>K27+S27</f>
        <v>0</v>
      </c>
      <c r="AB27" s="763">
        <f>AC27+AD27+AE27+AF27+AG27+AH27+AI27</f>
        <v>0</v>
      </c>
      <c r="AC27" s="760">
        <f>AK27+AS27</f>
        <v>0</v>
      </c>
      <c r="AD27" s="760">
        <f>AL27+AT27</f>
        <v>0</v>
      </c>
      <c r="AE27" s="760">
        <f>AM27+AU27</f>
        <v>0</v>
      </c>
      <c r="AF27" s="760">
        <f>AN27+AV27</f>
        <v>0</v>
      </c>
      <c r="AG27" s="760">
        <f>AO27+AW27</f>
        <v>0</v>
      </c>
      <c r="AH27" s="760">
        <f>AP27+AX27</f>
        <v>0</v>
      </c>
      <c r="AI27" s="759">
        <f>AQ27+AY27</f>
        <v>0</v>
      </c>
      <c r="AJ27" s="763">
        <f>AK27+AL27+AM27+AN27+AO27+AP27+AQ27</f>
        <v>0</v>
      </c>
      <c r="AK27" s="282"/>
      <c r="AL27" s="282"/>
      <c r="AM27" s="282"/>
      <c r="AN27" s="282"/>
      <c r="AO27" s="282"/>
      <c r="AP27" s="282"/>
      <c r="AQ27" s="282"/>
      <c r="AR27" s="760">
        <f>AS27+AT27+AU27+AV27+AW27+AX27+AY27</f>
        <v>0</v>
      </c>
      <c r="AS27" s="282"/>
      <c r="AT27" s="282"/>
      <c r="AU27" s="282"/>
      <c r="AV27" s="282"/>
      <c r="AW27" s="282"/>
      <c r="AX27" s="282"/>
      <c r="AY27" s="762"/>
      <c r="AZ27" s="761">
        <f>BA27+BB27+BC27+BD27+BE27+BF27+BG27</f>
        <v>0</v>
      </c>
      <c r="BA27" s="282"/>
      <c r="BB27" s="282"/>
      <c r="BC27" s="282"/>
      <c r="BD27" s="282"/>
      <c r="BE27" s="282"/>
      <c r="BF27" s="282"/>
      <c r="BG27" s="762"/>
      <c r="BH27" s="761">
        <f>BI27+BJ27+BK27+BL27+BM27+BN27+BO27</f>
        <v>0</v>
      </c>
      <c r="BI27" s="760">
        <f>U27-AC27</f>
        <v>0</v>
      </c>
      <c r="BJ27" s="760">
        <f>V27-AD27</f>
        <v>0</v>
      </c>
      <c r="BK27" s="760">
        <f>W27-AE27</f>
        <v>0</v>
      </c>
      <c r="BL27" s="760">
        <f>X27-AF27</f>
        <v>0</v>
      </c>
      <c r="BM27" s="760">
        <f>Y27-AG27</f>
        <v>0</v>
      </c>
      <c r="BN27" s="760">
        <f>Z27-AH27</f>
        <v>0</v>
      </c>
      <c r="BO27" s="759">
        <f>AA27-AI27</f>
        <v>0</v>
      </c>
    </row>
    <row r="28" spans="1:67" ht="12.75">
      <c r="A28" s="280"/>
      <c r="B28" s="281"/>
      <c r="C28" s="280"/>
      <c r="D28" s="766">
        <f>E28+F28+G28+H28+I28+J28+K28</f>
        <v>0</v>
      </c>
      <c r="E28" s="282"/>
      <c r="F28" s="282"/>
      <c r="G28" s="282"/>
      <c r="H28" s="282"/>
      <c r="I28" s="282"/>
      <c r="J28" s="282"/>
      <c r="K28" s="762"/>
      <c r="L28" s="766">
        <f>M28+N28+O28+P28+Q28+R28+S28</f>
        <v>0</v>
      </c>
      <c r="M28" s="282"/>
      <c r="N28" s="282"/>
      <c r="O28" s="282"/>
      <c r="P28" s="282"/>
      <c r="Q28" s="282"/>
      <c r="R28" s="282"/>
      <c r="S28" s="762"/>
      <c r="T28" s="761">
        <f>U28+V28+W28+X28+Y28+Z28+AA28</f>
        <v>0</v>
      </c>
      <c r="U28" s="760">
        <f>E28+M28</f>
        <v>0</v>
      </c>
      <c r="V28" s="760">
        <f>F28+N28</f>
        <v>0</v>
      </c>
      <c r="W28" s="760">
        <f>G28+O28</f>
        <v>0</v>
      </c>
      <c r="X28" s="760">
        <f>H28+P28</f>
        <v>0</v>
      </c>
      <c r="Y28" s="760">
        <f>I28+Q28</f>
        <v>0</v>
      </c>
      <c r="Z28" s="760">
        <f>J28+R28</f>
        <v>0</v>
      </c>
      <c r="AA28" s="836">
        <f>K28+S28</f>
        <v>0</v>
      </c>
      <c r="AB28" s="763">
        <f>AC28+AD28+AE28+AF28+AG28+AH28+AI28</f>
        <v>0</v>
      </c>
      <c r="AC28" s="760">
        <f>AK28+AS28</f>
        <v>0</v>
      </c>
      <c r="AD28" s="760">
        <f>AL28+AT28</f>
        <v>0</v>
      </c>
      <c r="AE28" s="760">
        <f>AM28+AU28</f>
        <v>0</v>
      </c>
      <c r="AF28" s="760">
        <f>AN28+AV28</f>
        <v>0</v>
      </c>
      <c r="AG28" s="760">
        <f>AO28+AW28</f>
        <v>0</v>
      </c>
      <c r="AH28" s="760">
        <f>AP28+AX28</f>
        <v>0</v>
      </c>
      <c r="AI28" s="759">
        <f>AQ28+AY28</f>
        <v>0</v>
      </c>
      <c r="AJ28" s="763">
        <f>AK28+AL28+AM28+AN28+AO28+AP28+AQ28</f>
        <v>0</v>
      </c>
      <c r="AK28" s="282"/>
      <c r="AL28" s="282"/>
      <c r="AM28" s="282"/>
      <c r="AN28" s="282"/>
      <c r="AO28" s="282"/>
      <c r="AP28" s="282"/>
      <c r="AQ28" s="282"/>
      <c r="AR28" s="760">
        <f>AS28+AT28+AU28+AV28+AW28+AX28+AY28</f>
        <v>0</v>
      </c>
      <c r="AS28" s="282"/>
      <c r="AT28" s="282"/>
      <c r="AU28" s="282"/>
      <c r="AV28" s="282"/>
      <c r="AW28" s="282"/>
      <c r="AX28" s="282"/>
      <c r="AY28" s="762"/>
      <c r="AZ28" s="761">
        <f>BA28+BB28+BC28+BD28+BE28+BF28+BG28</f>
        <v>0</v>
      </c>
      <c r="BA28" s="282"/>
      <c r="BB28" s="282"/>
      <c r="BC28" s="282"/>
      <c r="BD28" s="282"/>
      <c r="BE28" s="282"/>
      <c r="BF28" s="282"/>
      <c r="BG28" s="762"/>
      <c r="BH28" s="761">
        <f>BI28+BJ28+BK28+BL28+BM28+BN28+BO28</f>
        <v>0</v>
      </c>
      <c r="BI28" s="760">
        <f>U28-AC28</f>
        <v>0</v>
      </c>
      <c r="BJ28" s="760">
        <f>V28-AD28</f>
        <v>0</v>
      </c>
      <c r="BK28" s="760">
        <f>W28-AE28</f>
        <v>0</v>
      </c>
      <c r="BL28" s="760">
        <f>X28-AF28</f>
        <v>0</v>
      </c>
      <c r="BM28" s="760">
        <f>Y28-AG28</f>
        <v>0</v>
      </c>
      <c r="BN28" s="760">
        <f>Z28-AH28</f>
        <v>0</v>
      </c>
      <c r="BO28" s="759">
        <f>AA28-AI28</f>
        <v>0</v>
      </c>
    </row>
    <row r="29" spans="1:67" ht="12.75">
      <c r="A29" s="280"/>
      <c r="B29" s="281"/>
      <c r="C29" s="280"/>
      <c r="D29" s="766">
        <f>E29+F29+G29+H29+I29+J29+K29</f>
        <v>0</v>
      </c>
      <c r="E29" s="282"/>
      <c r="F29" s="282"/>
      <c r="G29" s="282"/>
      <c r="H29" s="282"/>
      <c r="I29" s="282"/>
      <c r="J29" s="282"/>
      <c r="K29" s="762"/>
      <c r="L29" s="766">
        <f>M29+N29+O29+P29+Q29+R29+S29</f>
        <v>0</v>
      </c>
      <c r="M29" s="282"/>
      <c r="N29" s="282"/>
      <c r="O29" s="282"/>
      <c r="P29" s="282"/>
      <c r="Q29" s="282"/>
      <c r="R29" s="282"/>
      <c r="S29" s="762"/>
      <c r="T29" s="761">
        <f>U29+V29+W29+X29+Y29+Z29+AA29</f>
        <v>0</v>
      </c>
      <c r="U29" s="760">
        <f>E29+M29</f>
        <v>0</v>
      </c>
      <c r="V29" s="760">
        <f>F29+N29</f>
        <v>0</v>
      </c>
      <c r="W29" s="760">
        <f>G29+O29</f>
        <v>0</v>
      </c>
      <c r="X29" s="760">
        <f>H29+P29</f>
        <v>0</v>
      </c>
      <c r="Y29" s="760">
        <f>I29+Q29</f>
        <v>0</v>
      </c>
      <c r="Z29" s="760">
        <f>J29+R29</f>
        <v>0</v>
      </c>
      <c r="AA29" s="836">
        <f>K29+S29</f>
        <v>0</v>
      </c>
      <c r="AB29" s="763">
        <f>AC29+AD29+AE29+AF29+AG29+AH29+AI29</f>
        <v>0</v>
      </c>
      <c r="AC29" s="760">
        <f>AK29+AS29</f>
        <v>0</v>
      </c>
      <c r="AD29" s="760">
        <f>AL29+AT29</f>
        <v>0</v>
      </c>
      <c r="AE29" s="760">
        <f>AM29+AU29</f>
        <v>0</v>
      </c>
      <c r="AF29" s="760">
        <f>AN29+AV29</f>
        <v>0</v>
      </c>
      <c r="AG29" s="760">
        <f>AO29+AW29</f>
        <v>0</v>
      </c>
      <c r="AH29" s="760">
        <f>AP29+AX29</f>
        <v>0</v>
      </c>
      <c r="AI29" s="759">
        <f>AQ29+AY29</f>
        <v>0</v>
      </c>
      <c r="AJ29" s="763">
        <f>AK29+AL29+AM29+AN29+AO29+AP29+AQ29</f>
        <v>0</v>
      </c>
      <c r="AK29" s="282"/>
      <c r="AL29" s="282"/>
      <c r="AM29" s="282"/>
      <c r="AN29" s="282"/>
      <c r="AO29" s="282"/>
      <c r="AP29" s="282"/>
      <c r="AQ29" s="282"/>
      <c r="AR29" s="760">
        <f>AS29+AT29+AU29+AV29+AW29+AX29+AY29</f>
        <v>0</v>
      </c>
      <c r="AS29" s="282"/>
      <c r="AT29" s="282"/>
      <c r="AU29" s="282"/>
      <c r="AV29" s="282"/>
      <c r="AW29" s="282"/>
      <c r="AX29" s="282"/>
      <c r="AY29" s="762"/>
      <c r="AZ29" s="761">
        <f>BA29+BB29+BC29+BD29+BE29+BF29+BG29</f>
        <v>0</v>
      </c>
      <c r="BA29" s="282"/>
      <c r="BB29" s="282"/>
      <c r="BC29" s="282"/>
      <c r="BD29" s="282"/>
      <c r="BE29" s="282"/>
      <c r="BF29" s="282"/>
      <c r="BG29" s="762"/>
      <c r="BH29" s="761">
        <f>BI29+BJ29+BK29+BL29+BM29+BN29+BO29</f>
        <v>0</v>
      </c>
      <c r="BI29" s="760">
        <f>U29-AC29</f>
        <v>0</v>
      </c>
      <c r="BJ29" s="760">
        <f>V29-AD29</f>
        <v>0</v>
      </c>
      <c r="BK29" s="760">
        <f>W29-AE29</f>
        <v>0</v>
      </c>
      <c r="BL29" s="760">
        <f>X29-AF29</f>
        <v>0</v>
      </c>
      <c r="BM29" s="760">
        <f>Y29-AG29</f>
        <v>0</v>
      </c>
      <c r="BN29" s="760">
        <f>Z29-AH29</f>
        <v>0</v>
      </c>
      <c r="BO29" s="759">
        <f>AA29-AI29</f>
        <v>0</v>
      </c>
    </row>
    <row r="30" spans="1:67" ht="12.75">
      <c r="A30" s="280"/>
      <c r="B30" s="281"/>
      <c r="C30" s="280"/>
      <c r="D30" s="766">
        <f>E30+F30+G30+H30+I30+J30+K30</f>
        <v>0</v>
      </c>
      <c r="E30" s="282"/>
      <c r="F30" s="282"/>
      <c r="G30" s="282"/>
      <c r="H30" s="282"/>
      <c r="I30" s="282"/>
      <c r="J30" s="282"/>
      <c r="K30" s="762"/>
      <c r="L30" s="766">
        <f>M30+N30+O30+P30+Q30+R30+S30</f>
        <v>0</v>
      </c>
      <c r="M30" s="282"/>
      <c r="N30" s="282"/>
      <c r="O30" s="282"/>
      <c r="P30" s="282"/>
      <c r="Q30" s="282"/>
      <c r="R30" s="282"/>
      <c r="S30" s="762"/>
      <c r="T30" s="761">
        <f>U30+V30+W30+X30+Y30+Z30+AA30</f>
        <v>0</v>
      </c>
      <c r="U30" s="760">
        <f>E30+M30</f>
        <v>0</v>
      </c>
      <c r="V30" s="760">
        <f>F30+N30</f>
        <v>0</v>
      </c>
      <c r="W30" s="760">
        <f>G30+O30</f>
        <v>0</v>
      </c>
      <c r="X30" s="760">
        <f>H30+P30</f>
        <v>0</v>
      </c>
      <c r="Y30" s="760">
        <f>I30+Q30</f>
        <v>0</v>
      </c>
      <c r="Z30" s="760">
        <f>J30+R30</f>
        <v>0</v>
      </c>
      <c r="AA30" s="836">
        <f>K30+S30</f>
        <v>0</v>
      </c>
      <c r="AB30" s="763">
        <f>AC30+AD30+AE30+AF30+AG30+AH30+AI30</f>
        <v>0</v>
      </c>
      <c r="AC30" s="760">
        <f>AK30+AS30</f>
        <v>0</v>
      </c>
      <c r="AD30" s="760">
        <f>AL30+AT30</f>
        <v>0</v>
      </c>
      <c r="AE30" s="760">
        <f>AM30+AU30</f>
        <v>0</v>
      </c>
      <c r="AF30" s="760">
        <f>AN30+AV30</f>
        <v>0</v>
      </c>
      <c r="AG30" s="760">
        <f>AO30+AW30</f>
        <v>0</v>
      </c>
      <c r="AH30" s="760">
        <f>AP30+AX30</f>
        <v>0</v>
      </c>
      <c r="AI30" s="759">
        <f>AQ30+AY30</f>
        <v>0</v>
      </c>
      <c r="AJ30" s="763">
        <f>AK30+AL30+AM30+AN30+AO30+AP30+AQ30</f>
        <v>0</v>
      </c>
      <c r="AK30" s="282"/>
      <c r="AL30" s="282"/>
      <c r="AM30" s="282"/>
      <c r="AN30" s="282"/>
      <c r="AO30" s="282"/>
      <c r="AP30" s="282"/>
      <c r="AQ30" s="282"/>
      <c r="AR30" s="760">
        <f>AS30+AT30+AU30+AV30+AW30+AX30+AY30</f>
        <v>0</v>
      </c>
      <c r="AS30" s="282"/>
      <c r="AT30" s="282"/>
      <c r="AU30" s="282"/>
      <c r="AV30" s="282"/>
      <c r="AW30" s="282"/>
      <c r="AX30" s="282"/>
      <c r="AY30" s="762"/>
      <c r="AZ30" s="761">
        <f>BA30+BB30+BC30+BD30+BE30+BF30+BG30</f>
        <v>0</v>
      </c>
      <c r="BA30" s="282"/>
      <c r="BB30" s="282"/>
      <c r="BC30" s="282"/>
      <c r="BD30" s="282"/>
      <c r="BE30" s="282"/>
      <c r="BF30" s="282"/>
      <c r="BG30" s="762"/>
      <c r="BH30" s="761">
        <f>BI30+BJ30+BK30+BL30+BM30+BN30+BO30</f>
        <v>0</v>
      </c>
      <c r="BI30" s="760">
        <f>U30-AC30</f>
        <v>0</v>
      </c>
      <c r="BJ30" s="760">
        <f>V30-AD30</f>
        <v>0</v>
      </c>
      <c r="BK30" s="760">
        <f>W30-AE30</f>
        <v>0</v>
      </c>
      <c r="BL30" s="760">
        <f>X30-AF30</f>
        <v>0</v>
      </c>
      <c r="BM30" s="760">
        <f>Y30-AG30</f>
        <v>0</v>
      </c>
      <c r="BN30" s="760">
        <f>Z30-AH30</f>
        <v>0</v>
      </c>
      <c r="BO30" s="759">
        <f>AA30-AI30</f>
        <v>0</v>
      </c>
    </row>
    <row r="31" spans="1:67" ht="12.75">
      <c r="A31" s="280"/>
      <c r="B31" s="281"/>
      <c r="C31" s="280"/>
      <c r="D31" s="766">
        <f>E31+F31+G31+H31+I31+J31+K31</f>
        <v>0</v>
      </c>
      <c r="E31" s="282"/>
      <c r="F31" s="282"/>
      <c r="G31" s="282"/>
      <c r="H31" s="282"/>
      <c r="I31" s="282"/>
      <c r="J31" s="282"/>
      <c r="K31" s="762"/>
      <c r="L31" s="766">
        <f>M31+N31+O31+P31+Q31+R31+S31</f>
        <v>0</v>
      </c>
      <c r="M31" s="282"/>
      <c r="N31" s="282"/>
      <c r="O31" s="282"/>
      <c r="P31" s="282"/>
      <c r="Q31" s="282"/>
      <c r="R31" s="282"/>
      <c r="S31" s="762"/>
      <c r="T31" s="761">
        <f>U31+V31+W31+X31+Y31+Z31+AA31</f>
        <v>0</v>
      </c>
      <c r="U31" s="760">
        <f>E31+M31</f>
        <v>0</v>
      </c>
      <c r="V31" s="760">
        <f>F31+N31</f>
        <v>0</v>
      </c>
      <c r="W31" s="760">
        <f>G31+O31</f>
        <v>0</v>
      </c>
      <c r="X31" s="760">
        <f>H31+P31</f>
        <v>0</v>
      </c>
      <c r="Y31" s="760">
        <f>I31+Q31</f>
        <v>0</v>
      </c>
      <c r="Z31" s="760">
        <f>J31+R31</f>
        <v>0</v>
      </c>
      <c r="AA31" s="836">
        <f>K31+S31</f>
        <v>0</v>
      </c>
      <c r="AB31" s="763">
        <f>AC31+AD31+AE31+AF31+AG31+AH31+AI31</f>
        <v>0</v>
      </c>
      <c r="AC31" s="760">
        <f>AK31+AS31</f>
        <v>0</v>
      </c>
      <c r="AD31" s="760">
        <f>AL31+AT31</f>
        <v>0</v>
      </c>
      <c r="AE31" s="760">
        <f>AM31+AU31</f>
        <v>0</v>
      </c>
      <c r="AF31" s="760">
        <f>AN31+AV31</f>
        <v>0</v>
      </c>
      <c r="AG31" s="760">
        <f>AO31+AW31</f>
        <v>0</v>
      </c>
      <c r="AH31" s="760">
        <f>AP31+AX31</f>
        <v>0</v>
      </c>
      <c r="AI31" s="759">
        <f>AQ31+AY31</f>
        <v>0</v>
      </c>
      <c r="AJ31" s="763">
        <f>AK31+AL31+AM31+AN31+AO31+AP31+AQ31</f>
        <v>0</v>
      </c>
      <c r="AK31" s="282"/>
      <c r="AL31" s="282"/>
      <c r="AM31" s="282"/>
      <c r="AN31" s="282"/>
      <c r="AO31" s="282"/>
      <c r="AP31" s="282"/>
      <c r="AQ31" s="282"/>
      <c r="AR31" s="760">
        <f>AS31+AT31+AU31+AV31+AW31+AX31+AY31</f>
        <v>0</v>
      </c>
      <c r="AS31" s="282"/>
      <c r="AT31" s="282"/>
      <c r="AU31" s="282"/>
      <c r="AV31" s="282"/>
      <c r="AW31" s="282"/>
      <c r="AX31" s="282"/>
      <c r="AY31" s="762"/>
      <c r="AZ31" s="761">
        <f>BA31+BB31+BC31+BD31+BE31+BF31+BG31</f>
        <v>0</v>
      </c>
      <c r="BA31" s="282"/>
      <c r="BB31" s="282"/>
      <c r="BC31" s="282"/>
      <c r="BD31" s="282"/>
      <c r="BE31" s="282"/>
      <c r="BF31" s="282"/>
      <c r="BG31" s="762"/>
      <c r="BH31" s="761">
        <f>BI31+BJ31+BK31+BL31+BM31+BN31+BO31</f>
        <v>0</v>
      </c>
      <c r="BI31" s="760">
        <f>U31-AC31</f>
        <v>0</v>
      </c>
      <c r="BJ31" s="760">
        <f>V31-AD31</f>
        <v>0</v>
      </c>
      <c r="BK31" s="760">
        <f>W31-AE31</f>
        <v>0</v>
      </c>
      <c r="BL31" s="760">
        <f>X31-AF31</f>
        <v>0</v>
      </c>
      <c r="BM31" s="760">
        <f>Y31-AG31</f>
        <v>0</v>
      </c>
      <c r="BN31" s="760">
        <f>Z31-AH31</f>
        <v>0</v>
      </c>
      <c r="BO31" s="759">
        <f>AA31-AI31</f>
        <v>0</v>
      </c>
    </row>
    <row r="32" spans="1:67" ht="13.5" thickBot="1">
      <c r="A32" s="276"/>
      <c r="B32" s="277"/>
      <c r="C32" s="276"/>
      <c r="D32" s="758">
        <f>E32+F32+G32+H32+I32+J32+K32</f>
        <v>0</v>
      </c>
      <c r="E32" s="278"/>
      <c r="F32" s="278"/>
      <c r="G32" s="278"/>
      <c r="H32" s="278"/>
      <c r="I32" s="278"/>
      <c r="J32" s="278"/>
      <c r="K32" s="754"/>
      <c r="L32" s="758">
        <f>M32+N32+O32+P32+Q32+R32+S32</f>
        <v>0</v>
      </c>
      <c r="M32" s="278"/>
      <c r="N32" s="278"/>
      <c r="O32" s="278"/>
      <c r="P32" s="278"/>
      <c r="Q32" s="278"/>
      <c r="R32" s="278"/>
      <c r="S32" s="754"/>
      <c r="T32" s="753">
        <f>U32+V32+W32+X32+Y32+Z32+AA32</f>
        <v>0</v>
      </c>
      <c r="U32" s="752">
        <f>E32+M32</f>
        <v>0</v>
      </c>
      <c r="V32" s="752">
        <f>F32+N32</f>
        <v>0</v>
      </c>
      <c r="W32" s="752">
        <f>G32+O32</f>
        <v>0</v>
      </c>
      <c r="X32" s="752">
        <f>H32+P32</f>
        <v>0</v>
      </c>
      <c r="Y32" s="752">
        <f>I32+Q32</f>
        <v>0</v>
      </c>
      <c r="Z32" s="752">
        <f>J32+R32</f>
        <v>0</v>
      </c>
      <c r="AA32" s="835">
        <f>K32+S32</f>
        <v>0</v>
      </c>
      <c r="AB32" s="755">
        <f>AC32+AD32+AE32+AF32+AG32+AH32+AI32</f>
        <v>0</v>
      </c>
      <c r="AC32" s="752">
        <f>AK32+AS32</f>
        <v>0</v>
      </c>
      <c r="AD32" s="752">
        <f>AL32+AT32</f>
        <v>0</v>
      </c>
      <c r="AE32" s="752">
        <f>AM32+AU32</f>
        <v>0</v>
      </c>
      <c r="AF32" s="752">
        <f>AN32+AV32</f>
        <v>0</v>
      </c>
      <c r="AG32" s="752">
        <f>AO32+AW32</f>
        <v>0</v>
      </c>
      <c r="AH32" s="752">
        <f>AP32+AX32</f>
        <v>0</v>
      </c>
      <c r="AI32" s="751">
        <f>AQ32+AY32</f>
        <v>0</v>
      </c>
      <c r="AJ32" s="755">
        <f>AK32+AL32+AM32+AN32+AO32+AP32+AQ32</f>
        <v>0</v>
      </c>
      <c r="AK32" s="278"/>
      <c r="AL32" s="278"/>
      <c r="AM32" s="278"/>
      <c r="AN32" s="278"/>
      <c r="AO32" s="278"/>
      <c r="AP32" s="278"/>
      <c r="AQ32" s="278"/>
      <c r="AR32" s="752">
        <f>AS32+AT32+AU32+AV32+AW32+AX32+AY32</f>
        <v>0</v>
      </c>
      <c r="AS32" s="278"/>
      <c r="AT32" s="278"/>
      <c r="AU32" s="278"/>
      <c r="AV32" s="278"/>
      <c r="AW32" s="278"/>
      <c r="AX32" s="278"/>
      <c r="AY32" s="754"/>
      <c r="AZ32" s="753">
        <f>BA32+BB32+BC32+BD32+BE32+BF32+BG32</f>
        <v>0</v>
      </c>
      <c r="BA32" s="278"/>
      <c r="BB32" s="278"/>
      <c r="BC32" s="278"/>
      <c r="BD32" s="278"/>
      <c r="BE32" s="278"/>
      <c r="BF32" s="278"/>
      <c r="BG32" s="754"/>
      <c r="BH32" s="753">
        <f>BI32+BJ32+BK32+BL32+BM32+BN32+BO32</f>
        <v>0</v>
      </c>
      <c r="BI32" s="752">
        <f>U32-AC32</f>
        <v>0</v>
      </c>
      <c r="BJ32" s="752">
        <f>V32-AD32</f>
        <v>0</v>
      </c>
      <c r="BK32" s="752">
        <f>W32-AE32</f>
        <v>0</v>
      </c>
      <c r="BL32" s="752">
        <f>X32-AF32</f>
        <v>0</v>
      </c>
      <c r="BM32" s="752">
        <f>Y32-AG32</f>
        <v>0</v>
      </c>
      <c r="BN32" s="752">
        <f>Z32-AH32</f>
        <v>0</v>
      </c>
      <c r="BO32" s="751">
        <f>AA32-AI32</f>
        <v>0</v>
      </c>
    </row>
    <row r="33" spans="1:67" ht="12.75">
      <c r="A33" s="226"/>
      <c r="B33" s="226"/>
      <c r="C33" s="226"/>
      <c r="D33" s="834"/>
      <c r="E33" s="226"/>
      <c r="F33" s="226"/>
      <c r="G33" s="226"/>
      <c r="H33" s="226"/>
      <c r="I33" s="226"/>
      <c r="J33" s="226"/>
      <c r="K33" s="226"/>
      <c r="L33" s="834"/>
      <c r="M33" s="226"/>
      <c r="N33" s="226"/>
      <c r="O33" s="226"/>
      <c r="P33" s="226"/>
      <c r="Q33" s="226"/>
      <c r="R33" s="226"/>
      <c r="S33" s="226"/>
      <c r="T33" s="833"/>
      <c r="U33" s="833"/>
      <c r="V33" s="833"/>
      <c r="W33" s="833"/>
      <c r="X33" s="833"/>
      <c r="Y33" s="833"/>
      <c r="Z33" s="833"/>
      <c r="AA33" s="833"/>
      <c r="AB33" s="833"/>
      <c r="AC33" s="833"/>
      <c r="AD33" s="833"/>
      <c r="AE33" s="833"/>
      <c r="AF33" s="833"/>
      <c r="AG33" s="833"/>
      <c r="AH33" s="833"/>
      <c r="AI33" s="833"/>
      <c r="AJ33" s="833"/>
      <c r="AK33" s="226"/>
      <c r="AL33" s="226"/>
      <c r="AM33" s="226"/>
      <c r="AN33" s="226"/>
      <c r="AO33" s="226"/>
      <c r="AP33" s="226"/>
      <c r="AQ33" s="226"/>
      <c r="AR33" s="833"/>
      <c r="AS33" s="226"/>
      <c r="AT33" s="226"/>
      <c r="AU33" s="226"/>
      <c r="AV33" s="226"/>
      <c r="AW33" s="226"/>
      <c r="AX33" s="226"/>
      <c r="AY33" s="226"/>
      <c r="AZ33" s="833"/>
      <c r="BA33" s="226"/>
      <c r="BB33" s="226"/>
      <c r="BC33" s="226"/>
      <c r="BD33" s="226"/>
      <c r="BE33" s="226"/>
      <c r="BF33" s="226"/>
      <c r="BG33" s="226"/>
      <c r="BH33" s="833"/>
      <c r="BI33" s="833"/>
      <c r="BJ33" s="833"/>
      <c r="BK33" s="833"/>
      <c r="BL33" s="833"/>
      <c r="BM33" s="833"/>
      <c r="BN33" s="833"/>
      <c r="BO33" s="833"/>
    </row>
    <row r="34" spans="54:62" ht="12.75">
      <c r="BB34" s="253" t="s">
        <v>83</v>
      </c>
      <c r="BC34" s="253"/>
      <c r="BD34" s="253"/>
      <c r="BE34" s="253"/>
      <c r="BF34" s="253"/>
      <c r="BG34" s="253"/>
      <c r="BH34" s="253"/>
      <c r="BI34" s="253"/>
      <c r="BJ34" s="253"/>
    </row>
    <row r="35" spans="36:53" ht="16.5">
      <c r="AJ35" s="748" t="s">
        <v>576</v>
      </c>
      <c r="AO35" s="290" t="s">
        <v>259</v>
      </c>
      <c r="AP35" s="289"/>
      <c r="AQ35" s="289"/>
      <c r="AR35" s="288"/>
      <c r="AS35" s="288"/>
      <c r="AT35" s="288"/>
      <c r="AU35" s="288"/>
      <c r="AV35" s="689" t="s">
        <v>102</v>
      </c>
      <c r="AW35" s="534"/>
      <c r="AX35" s="534"/>
      <c r="AY35" s="534"/>
      <c r="AZ35" s="286"/>
      <c r="BA35" s="286"/>
    </row>
    <row r="36" spans="36:53" ht="16.5" customHeight="1">
      <c r="AJ36" s="747"/>
      <c r="AO36" s="290"/>
      <c r="AP36" s="289"/>
      <c r="AQ36" s="289"/>
      <c r="AR36" s="288"/>
      <c r="AS36" s="288"/>
      <c r="AT36" s="288"/>
      <c r="AU36" s="288"/>
      <c r="AV36" s="533"/>
      <c r="AW36" s="533"/>
      <c r="AX36" s="533"/>
      <c r="AY36" s="533"/>
      <c r="AZ36" s="286"/>
      <c r="BA36" s="286"/>
    </row>
    <row r="37" spans="36:53" ht="12.75">
      <c r="AJ37" s="285"/>
      <c r="AO37" s="66" t="s">
        <v>97</v>
      </c>
      <c r="AP37" s="285"/>
      <c r="AQ37" s="285"/>
      <c r="AR37" s="285"/>
      <c r="AS37" s="285"/>
      <c r="AT37" s="285"/>
      <c r="AU37" s="285"/>
      <c r="AV37" s="66" t="s">
        <v>100</v>
      </c>
      <c r="AW37" s="285"/>
      <c r="AX37" s="285"/>
      <c r="AY37" s="285"/>
      <c r="AZ37" s="285"/>
      <c r="BA37" s="285"/>
    </row>
  </sheetData>
  <sheetProtection/>
  <mergeCells count="31">
    <mergeCell ref="T6:T7"/>
    <mergeCell ref="M6:S6"/>
    <mergeCell ref="C2:AI2"/>
    <mergeCell ref="BI6:BO6"/>
    <mergeCell ref="AR6:AR7"/>
    <mergeCell ref="AS6:AY6"/>
    <mergeCell ref="AZ6:AZ7"/>
    <mergeCell ref="BA6:BG6"/>
    <mergeCell ref="C4:C7"/>
    <mergeCell ref="AJ6:AJ7"/>
    <mergeCell ref="AR5:AY5"/>
    <mergeCell ref="AB6:AB7"/>
    <mergeCell ref="AZ5:BG5"/>
    <mergeCell ref="A4:A8"/>
    <mergeCell ref="D4:K5"/>
    <mergeCell ref="L4:S5"/>
    <mergeCell ref="T4:AA5"/>
    <mergeCell ref="D6:D7"/>
    <mergeCell ref="E6:K6"/>
    <mergeCell ref="L6:L7"/>
    <mergeCell ref="B4:B7"/>
    <mergeCell ref="AB4:AI5"/>
    <mergeCell ref="AJ4:AY4"/>
    <mergeCell ref="BB34:BJ34"/>
    <mergeCell ref="U6:AA6"/>
    <mergeCell ref="BH6:BH7"/>
    <mergeCell ref="AC6:AI6"/>
    <mergeCell ref="AK6:AQ6"/>
    <mergeCell ref="AZ4:BG4"/>
    <mergeCell ref="AJ5:AQ5"/>
    <mergeCell ref="BH4:BO5"/>
  </mergeCells>
  <printOptions horizontalCentered="1" verticalCentered="1"/>
  <pageMargins left="0.17" right="0.16" top="0.2" bottom="0.18" header="0.17" footer="0.17"/>
  <pageSetup horizontalDpi="600" verticalDpi="600" orientation="landscape" paperSize="9" scale="72" r:id="rId1"/>
  <colBreaks count="1" manualBreakCount="1">
    <brk id="3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P7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421875" style="0" customWidth="1"/>
    <col min="2" max="2" width="34.00390625" style="0" customWidth="1"/>
    <col min="3" max="3" width="6.28125" style="0" customWidth="1"/>
    <col min="4" max="9" width="4.7109375" style="0" customWidth="1"/>
    <col min="10" max="10" width="4.421875" style="0" customWidth="1"/>
    <col min="11" max="22" width="4.7109375" style="0" customWidth="1"/>
    <col min="23" max="23" width="6.28125" style="0" customWidth="1"/>
    <col min="24" max="42" width="4.7109375" style="0" customWidth="1"/>
  </cols>
  <sheetData>
    <row r="1" spans="2:3" ht="12.75">
      <c r="B1" s="813" t="s">
        <v>548</v>
      </c>
      <c r="C1" s="813"/>
    </row>
    <row r="2" spans="3:42" ht="30" customHeight="1">
      <c r="C2" s="832" t="s">
        <v>612</v>
      </c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814"/>
      <c r="AI2" s="814"/>
      <c r="AJ2" s="814"/>
      <c r="AK2" s="814"/>
      <c r="AL2" s="814"/>
      <c r="AM2" s="814"/>
      <c r="AN2" s="814"/>
      <c r="AO2" s="814"/>
      <c r="AP2" s="814"/>
    </row>
    <row r="3" ht="13.5" thickBot="1">
      <c r="F3" s="813" t="s">
        <v>611</v>
      </c>
    </row>
    <row r="4" spans="1:42" ht="60.75" customHeight="1">
      <c r="A4" s="812" t="s">
        <v>546</v>
      </c>
      <c r="B4" s="831" t="s">
        <v>545</v>
      </c>
      <c r="C4" s="830" t="s">
        <v>573</v>
      </c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0" t="s">
        <v>572</v>
      </c>
      <c r="X4" s="830"/>
      <c r="Y4" s="830"/>
      <c r="Z4" s="830"/>
      <c r="AA4" s="830"/>
      <c r="AB4" s="830"/>
      <c r="AC4" s="830"/>
      <c r="AD4" s="830"/>
      <c r="AE4" s="830"/>
      <c r="AF4" s="830"/>
      <c r="AG4" s="830"/>
      <c r="AH4" s="830"/>
      <c r="AI4" s="830"/>
      <c r="AJ4" s="830"/>
      <c r="AK4" s="830"/>
      <c r="AL4" s="830"/>
      <c r="AM4" s="830"/>
      <c r="AN4" s="830"/>
      <c r="AO4" s="830"/>
      <c r="AP4" s="829"/>
    </row>
    <row r="5" spans="1:42" ht="12.75">
      <c r="A5" s="772"/>
      <c r="B5" s="826"/>
      <c r="C5" s="828" t="s">
        <v>571</v>
      </c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28" t="s">
        <v>571</v>
      </c>
      <c r="X5" s="828"/>
      <c r="Y5" s="828"/>
      <c r="Z5" s="828"/>
      <c r="AA5" s="828"/>
      <c r="AB5" s="828"/>
      <c r="AC5" s="828"/>
      <c r="AD5" s="828"/>
      <c r="AE5" s="828"/>
      <c r="AF5" s="828"/>
      <c r="AG5" s="828"/>
      <c r="AH5" s="828"/>
      <c r="AI5" s="828"/>
      <c r="AJ5" s="828"/>
      <c r="AK5" s="828"/>
      <c r="AL5" s="828"/>
      <c r="AM5" s="828"/>
      <c r="AN5" s="828"/>
      <c r="AO5" s="828"/>
      <c r="AP5" s="827"/>
    </row>
    <row r="6" spans="1:42" s="239" customFormat="1" ht="24" customHeight="1">
      <c r="A6" s="772"/>
      <c r="B6" s="826"/>
      <c r="C6" s="861" t="s">
        <v>98</v>
      </c>
      <c r="D6" s="824">
        <v>1</v>
      </c>
      <c r="E6" s="824">
        <v>2</v>
      </c>
      <c r="F6" s="824" t="s">
        <v>567</v>
      </c>
      <c r="G6" s="824" t="s">
        <v>566</v>
      </c>
      <c r="H6" s="824" t="s">
        <v>610</v>
      </c>
      <c r="I6" s="824" t="s">
        <v>609</v>
      </c>
      <c r="J6" s="824">
        <v>4</v>
      </c>
      <c r="K6" s="824" t="s">
        <v>608</v>
      </c>
      <c r="L6" s="824" t="s">
        <v>607</v>
      </c>
      <c r="M6" s="824" t="s">
        <v>606</v>
      </c>
      <c r="N6" s="824" t="s">
        <v>605</v>
      </c>
      <c r="O6" s="824" t="s">
        <v>69</v>
      </c>
      <c r="P6" s="824" t="s">
        <v>70</v>
      </c>
      <c r="Q6" s="824" t="s">
        <v>71</v>
      </c>
      <c r="R6" s="824" t="s">
        <v>72</v>
      </c>
      <c r="S6" s="824" t="s">
        <v>604</v>
      </c>
      <c r="T6" s="824" t="s">
        <v>603</v>
      </c>
      <c r="U6" s="824" t="s">
        <v>602</v>
      </c>
      <c r="V6" s="824" t="s">
        <v>601</v>
      </c>
      <c r="W6" s="861" t="s">
        <v>98</v>
      </c>
      <c r="X6" s="824">
        <v>1</v>
      </c>
      <c r="Y6" s="824">
        <v>2</v>
      </c>
      <c r="Z6" s="824" t="s">
        <v>567</v>
      </c>
      <c r="AA6" s="824" t="s">
        <v>566</v>
      </c>
      <c r="AB6" s="824" t="s">
        <v>610</v>
      </c>
      <c r="AC6" s="824" t="s">
        <v>609</v>
      </c>
      <c r="AD6" s="824">
        <v>4</v>
      </c>
      <c r="AE6" s="824" t="s">
        <v>608</v>
      </c>
      <c r="AF6" s="824" t="s">
        <v>607</v>
      </c>
      <c r="AG6" s="824" t="s">
        <v>606</v>
      </c>
      <c r="AH6" s="824" t="s">
        <v>605</v>
      </c>
      <c r="AI6" s="824" t="s">
        <v>69</v>
      </c>
      <c r="AJ6" s="824" t="s">
        <v>70</v>
      </c>
      <c r="AK6" s="824" t="s">
        <v>71</v>
      </c>
      <c r="AL6" s="824" t="s">
        <v>72</v>
      </c>
      <c r="AM6" s="824" t="s">
        <v>604</v>
      </c>
      <c r="AN6" s="824" t="s">
        <v>603</v>
      </c>
      <c r="AO6" s="824" t="s">
        <v>602</v>
      </c>
      <c r="AP6" s="823" t="s">
        <v>601</v>
      </c>
    </row>
    <row r="7" spans="1:42" ht="12.75">
      <c r="A7" s="772"/>
      <c r="B7" s="822" t="s">
        <v>565</v>
      </c>
      <c r="C7" s="769">
        <f>D7+E7+F7+G7+H7+I7+J7+K7+L7+M7+N7+O7+P7+Q7+R7+S7+T7+U7+V7</f>
        <v>67</v>
      </c>
      <c r="D7" s="760">
        <f>SUM(D8:D31)</f>
        <v>41</v>
      </c>
      <c r="E7" s="760">
        <f>SUM(E8:E31)</f>
        <v>12</v>
      </c>
      <c r="F7" s="760">
        <f>SUM(F8:F31)</f>
        <v>0</v>
      </c>
      <c r="G7" s="760">
        <f>SUM(G8:G31)</f>
        <v>0</v>
      </c>
      <c r="H7" s="760">
        <f>SUM(H8:H31)</f>
        <v>0</v>
      </c>
      <c r="I7" s="760">
        <f>SUM(I8:I31)</f>
        <v>0</v>
      </c>
      <c r="J7" s="760">
        <f>SUM(J8:J31)</f>
        <v>14</v>
      </c>
      <c r="K7" s="760">
        <f>SUM(K8:K31)</f>
        <v>0</v>
      </c>
      <c r="L7" s="760">
        <f>SUM(L8:L31)</f>
        <v>0</v>
      </c>
      <c r="M7" s="760">
        <f>SUM(M8:M31)</f>
        <v>0</v>
      </c>
      <c r="N7" s="760">
        <f>SUM(N8:N31)</f>
        <v>0</v>
      </c>
      <c r="O7" s="760">
        <f>SUM(O8:O31)</f>
        <v>0</v>
      </c>
      <c r="P7" s="760">
        <f>SUM(P8:P31)</f>
        <v>0</v>
      </c>
      <c r="Q7" s="760">
        <f>SUM(Q8:Q31)</f>
        <v>0</v>
      </c>
      <c r="R7" s="760">
        <f>SUM(R8:R31)</f>
        <v>0</v>
      </c>
      <c r="S7" s="760">
        <f>SUM(S8:S31)</f>
        <v>0</v>
      </c>
      <c r="T7" s="760">
        <f>SUM(T8:T31)</f>
        <v>0</v>
      </c>
      <c r="U7" s="760">
        <f>SUM(U8:U31)</f>
        <v>0</v>
      </c>
      <c r="V7" s="760">
        <f>SUM(V8:V31)</f>
        <v>0</v>
      </c>
      <c r="W7" s="769">
        <f>X7+Y7+Z7+AA7+AB7+AC7+AD7+AE7+AF7+AG7+AH7+AI7+AJ7+AK7+AL7+AM7+AN7+AO7+AP7</f>
        <v>64</v>
      </c>
      <c r="X7" s="760">
        <f>SUM(X8:X31)</f>
        <v>56</v>
      </c>
      <c r="Y7" s="760">
        <f>SUM(Y8:Y31)</f>
        <v>8</v>
      </c>
      <c r="Z7" s="760">
        <f>SUM(Z8:Z31)</f>
        <v>0</v>
      </c>
      <c r="AA7" s="760">
        <f>SUM(AA8:AA31)</f>
        <v>0</v>
      </c>
      <c r="AB7" s="760">
        <f>SUM(AB8:AB31)</f>
        <v>0</v>
      </c>
      <c r="AC7" s="760">
        <f>SUM(AC8:AC31)</f>
        <v>0</v>
      </c>
      <c r="AD7" s="760">
        <f>SUM(AD8:AD31)</f>
        <v>0</v>
      </c>
      <c r="AE7" s="760">
        <f>SUM(AE8:AE31)</f>
        <v>0</v>
      </c>
      <c r="AF7" s="760">
        <f>SUM(AF8:AF31)</f>
        <v>0</v>
      </c>
      <c r="AG7" s="760">
        <f>SUM(AG8:AG31)</f>
        <v>0</v>
      </c>
      <c r="AH7" s="760">
        <f>SUM(AH8:AH31)</f>
        <v>0</v>
      </c>
      <c r="AI7" s="760">
        <f>SUM(AI8:AI31)</f>
        <v>0</v>
      </c>
      <c r="AJ7" s="760">
        <f>SUM(AJ8:AJ31)</f>
        <v>0</v>
      </c>
      <c r="AK7" s="760">
        <f>SUM(AK8:AK31)</f>
        <v>0</v>
      </c>
      <c r="AL7" s="760">
        <f>SUM(AL8:AL31)</f>
        <v>0</v>
      </c>
      <c r="AM7" s="760">
        <f>SUM(AM8:AM31)</f>
        <v>0</v>
      </c>
      <c r="AN7" s="760">
        <f>SUM(AN8:AN31)</f>
        <v>0</v>
      </c>
      <c r="AO7" s="760">
        <f>SUM(AO8:AO31)</f>
        <v>0</v>
      </c>
      <c r="AP7" s="759">
        <f>SUM(AP8:AP31)</f>
        <v>0</v>
      </c>
    </row>
    <row r="8" spans="1:42" ht="12.75">
      <c r="A8" s="821">
        <v>1</v>
      </c>
      <c r="B8" s="281" t="s">
        <v>525</v>
      </c>
      <c r="C8" s="769">
        <f>D8+E8+F8+G8+H8+I8+J8+K8+L8+M8+N8+O8+P8+Q8+R8+S8+T8+U8+V8</f>
        <v>0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769">
        <f>X8+Y8+Z8+AA8+AB8+AC8+AD8+AE8+AF8+AG8+AH8+AI8+AJ8+AK8+AL8+AM8+AN8+AO8+AP8</f>
        <v>0</v>
      </c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762"/>
    </row>
    <row r="9" spans="1:42" ht="12.75">
      <c r="A9" s="280">
        <v>2</v>
      </c>
      <c r="B9" s="281" t="s">
        <v>524</v>
      </c>
      <c r="C9" s="769">
        <f>D9+E9+F9+G9+H9+I9+J9+K9+L9+M9+N9+O9+P9+Q9+R9+S9+T9+U9+V9</f>
        <v>0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769">
        <f>X9+Y9+Z9+AA9+AB9+AC9+AD9+AE9+AF9+AG9+AH9+AI9+AJ9+AK9+AL9+AM9+AN9+AO9+AP9</f>
        <v>0</v>
      </c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762"/>
    </row>
    <row r="10" spans="1:42" ht="12.75">
      <c r="A10" s="280">
        <v>3</v>
      </c>
      <c r="B10" s="281" t="s">
        <v>523</v>
      </c>
      <c r="C10" s="769">
        <f>D10+E10+F10+G10+H10+I10+J10+K10+L10+M10+N10+O10+P10+Q10+R10+S10+T10+U10+V10</f>
        <v>7</v>
      </c>
      <c r="D10" s="282">
        <v>3</v>
      </c>
      <c r="E10" s="282">
        <v>1</v>
      </c>
      <c r="F10" s="282"/>
      <c r="G10" s="282"/>
      <c r="H10" s="282"/>
      <c r="I10" s="282"/>
      <c r="J10" s="282">
        <v>3</v>
      </c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769">
        <f>X10+Y10+Z10+AA10+AB10+AC10+AD10+AE10+AF10+AG10+AH10+AI10+AJ10+AK10+AL10+AM10+AN10+AO10+AP10</f>
        <v>12</v>
      </c>
      <c r="X10" s="282">
        <v>10</v>
      </c>
      <c r="Y10" s="282">
        <v>2</v>
      </c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762"/>
    </row>
    <row r="11" spans="1:42" ht="12.75">
      <c r="A11" s="280">
        <v>4</v>
      </c>
      <c r="B11" s="281" t="s">
        <v>522</v>
      </c>
      <c r="C11" s="769">
        <f>D11+E11+F11+G11+H11+I11+J11+K11+L11+M11+N11+O11+P11+Q11+R11+S11+T11+U11+V11</f>
        <v>10</v>
      </c>
      <c r="D11" s="282">
        <v>5</v>
      </c>
      <c r="E11" s="282">
        <v>4</v>
      </c>
      <c r="F11" s="282"/>
      <c r="G11" s="282"/>
      <c r="H11" s="282"/>
      <c r="I11" s="282"/>
      <c r="J11" s="282">
        <v>1</v>
      </c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769">
        <f>X11+Y11+Z11+AA11+AB11+AC11+AD11+AE11+AF11+AG11+AH11+AI11+AJ11+AK11+AL11+AM11+AN11+AO11+AP11</f>
        <v>9</v>
      </c>
      <c r="X11" s="282">
        <v>8</v>
      </c>
      <c r="Y11" s="282">
        <v>1</v>
      </c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762"/>
    </row>
    <row r="12" spans="1:42" ht="12.75">
      <c r="A12" s="280">
        <v>5</v>
      </c>
      <c r="B12" s="281" t="s">
        <v>521</v>
      </c>
      <c r="C12" s="769">
        <f>D12+E12+F12+G12+H12+I12+J12+K12+L12+M12+N12+O12+P12+Q12+R12+S12+T12+U12+V12</f>
        <v>8</v>
      </c>
      <c r="D12" s="282">
        <v>7</v>
      </c>
      <c r="E12" s="282">
        <v>1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769">
        <f>X12+Y12+Z12+AA12+AB12+AC12+AD12+AE12+AF12+AG12+AH12+AI12+AJ12+AK12+AL12+AM12+AN12+AO12+AP12</f>
        <v>2</v>
      </c>
      <c r="X12" s="282">
        <v>1</v>
      </c>
      <c r="Y12" s="282">
        <v>1</v>
      </c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762"/>
    </row>
    <row r="13" spans="1:42" ht="12.75">
      <c r="A13" s="280">
        <v>6</v>
      </c>
      <c r="B13" s="281" t="s">
        <v>520</v>
      </c>
      <c r="C13" s="769">
        <f>D13+E13+F13+G13+H13+I13+J13+K13+L13+M13+N13+O13+P13+Q13+R13+S13+T13+U13+V13</f>
        <v>0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769">
        <f>X13+Y13+Z13+AA13+AB13+AC13+AD13+AE13+AF13+AG13+AH13+AI13+AJ13+AK13+AL13+AM13+AN13+AO13+AP13</f>
        <v>0</v>
      </c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762"/>
    </row>
    <row r="14" spans="1:42" ht="12.75">
      <c r="A14" s="280">
        <v>7</v>
      </c>
      <c r="B14" s="281" t="s">
        <v>519</v>
      </c>
      <c r="C14" s="769">
        <f>D14+E14+F14+G14+H14+I14+J14+K14+L14+M14+N14+O14+P14+Q14+R14+S14+T14+U14+V14</f>
        <v>8</v>
      </c>
      <c r="D14" s="282">
        <v>5</v>
      </c>
      <c r="E14" s="282">
        <v>1</v>
      </c>
      <c r="F14" s="282"/>
      <c r="G14" s="282"/>
      <c r="H14" s="282"/>
      <c r="I14" s="282"/>
      <c r="J14" s="282">
        <v>2</v>
      </c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769">
        <f>X14+Y14+Z14+AA14+AB14+AC14+AD14+AE14+AF14+AG14+AH14+AI14+AJ14+AK14+AL14+AM14+AN14+AO14+AP14</f>
        <v>2</v>
      </c>
      <c r="X14" s="282">
        <v>1</v>
      </c>
      <c r="Y14" s="282">
        <v>1</v>
      </c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762"/>
    </row>
    <row r="15" spans="1:42" ht="12.75">
      <c r="A15" s="280">
        <v>8</v>
      </c>
      <c r="B15" s="281" t="s">
        <v>518</v>
      </c>
      <c r="C15" s="769">
        <f>D15+E15+F15+G15+H15+I15+J15+K15+L15+M15+N15+O15+P15+Q15+R15+S15+T15+U15+V15</f>
        <v>5</v>
      </c>
      <c r="D15" s="282">
        <v>3</v>
      </c>
      <c r="E15" s="282">
        <v>2</v>
      </c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769">
        <f>X15+Y15+Z15+AA15+AB15+AC15+AD15+AE15+AF15+AG15+AH15+AI15+AJ15+AK15+AL15+AM15+AN15+AO15+AP15</f>
        <v>9</v>
      </c>
      <c r="X15" s="282">
        <v>8</v>
      </c>
      <c r="Y15" s="282">
        <v>1</v>
      </c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762"/>
    </row>
    <row r="16" spans="1:42" ht="12.75">
      <c r="A16" s="280">
        <v>9</v>
      </c>
      <c r="B16" s="281" t="s">
        <v>517</v>
      </c>
      <c r="C16" s="769">
        <f>D16+E16+F16+G16+H16+I16+J16+K16+L16+M16+N16+O16+P16+Q16+R16+S16+T16+U16+V16</f>
        <v>11</v>
      </c>
      <c r="D16" s="282">
        <v>6</v>
      </c>
      <c r="E16" s="282">
        <v>1</v>
      </c>
      <c r="F16" s="282"/>
      <c r="G16" s="282"/>
      <c r="H16" s="282"/>
      <c r="I16" s="282"/>
      <c r="J16" s="282">
        <v>4</v>
      </c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769">
        <f>X16+Y16+Z16+AA16+AB16+AC16+AD16+AE16+AF16+AG16+AH16+AI16+AJ16+AK16+AL16+AM16+AN16+AO16+AP16</f>
        <v>15</v>
      </c>
      <c r="X16" s="282">
        <v>14</v>
      </c>
      <c r="Y16" s="282">
        <v>1</v>
      </c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762"/>
    </row>
    <row r="17" spans="1:42" ht="12.75">
      <c r="A17" s="280">
        <v>10</v>
      </c>
      <c r="B17" s="283" t="s">
        <v>516</v>
      </c>
      <c r="C17" s="769">
        <f>D17+E17+F17+G17+H17+I17+J17+K17+L17+M17+N17+O17+P17+Q17+R17+S17+T17+U17+V17</f>
        <v>0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769">
        <f>X17+Y17+Z17+AA17+AB17+AC17+AD17+AE17+AF17+AG17+AH17+AI17+AJ17+AK17+AL17+AM17+AN17+AO17+AP17</f>
        <v>0</v>
      </c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762"/>
    </row>
    <row r="18" spans="1:42" ht="12.75">
      <c r="A18" s="280">
        <v>11</v>
      </c>
      <c r="B18" s="281" t="s">
        <v>515</v>
      </c>
      <c r="C18" s="769">
        <f>D18+E18+F18+G18+H18+I18+J18+K18+L18+M18+N18+O18+P18+Q18+R18+S18+T18+U18+V18</f>
        <v>10</v>
      </c>
      <c r="D18" s="282">
        <v>5</v>
      </c>
      <c r="E18" s="282">
        <v>2</v>
      </c>
      <c r="F18" s="282"/>
      <c r="G18" s="282"/>
      <c r="H18" s="282"/>
      <c r="I18" s="282"/>
      <c r="J18" s="282">
        <v>3</v>
      </c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769">
        <f>X18+Y18+Z18+AA18+AB18+AC18+AD18+AE18+AF18+AG18+AH18+AI18+AJ18+AK18+AL18+AM18+AN18+AO18+AP18</f>
        <v>3</v>
      </c>
      <c r="X18" s="282">
        <v>3</v>
      </c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762"/>
    </row>
    <row r="19" spans="1:42" ht="12.75">
      <c r="A19" s="280">
        <v>12</v>
      </c>
      <c r="B19" s="281" t="s">
        <v>514</v>
      </c>
      <c r="C19" s="769">
        <f>D19+E19+F19+G19+H19+I19+J19+K19+L19+M19+N19+O19+P19+Q19+R19+S19+T19+U19+V19</f>
        <v>0</v>
      </c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769">
        <f>X19+Y19+Z19+AA19+AB19+AC19+AD19+AE19+AF19+AG19+AH19+AI19+AJ19+AK19+AL19+AM19+AN19+AO19+AP19</f>
        <v>0</v>
      </c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762"/>
    </row>
    <row r="20" spans="1:42" ht="12.75">
      <c r="A20" s="280">
        <v>13</v>
      </c>
      <c r="B20" s="281" t="s">
        <v>513</v>
      </c>
      <c r="C20" s="769">
        <f>D20+E20+F20+G20+H20+I20+J20+K20+L20+M20+N20+O20+P20+Q20+R20+S20+T20+U20+V20</f>
        <v>7</v>
      </c>
      <c r="D20" s="282">
        <v>6</v>
      </c>
      <c r="E20" s="282"/>
      <c r="F20" s="282"/>
      <c r="G20" s="282"/>
      <c r="H20" s="282"/>
      <c r="I20" s="282"/>
      <c r="J20" s="282">
        <v>1</v>
      </c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769">
        <f>X20+Y20+Z20+AA20+AB20+AC20+AD20+AE20+AF20+AG20+AH20+AI20+AJ20+AK20+AL20+AM20+AN20+AO20+AP20</f>
        <v>9</v>
      </c>
      <c r="X20" s="282">
        <v>8</v>
      </c>
      <c r="Y20" s="282">
        <v>1</v>
      </c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762"/>
    </row>
    <row r="21" spans="1:42" ht="12.75">
      <c r="A21" s="280">
        <v>14</v>
      </c>
      <c r="B21" s="281" t="s">
        <v>512</v>
      </c>
      <c r="C21" s="769">
        <f>D21+E21+F21+G21+H21+I21+J21+K21+L21+M21+N21+O21+P21+Q21+R21+S21+T21+U21+V21</f>
        <v>1</v>
      </c>
      <c r="D21" s="282">
        <v>1</v>
      </c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769">
        <f>X21+Y21+Z21+AA21+AB21+AC21+AD21+AE21+AF21+AG21+AH21+AI21+AJ21+AK21+AL21+AM21+AN21+AO21+AP21</f>
        <v>0</v>
      </c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762"/>
    </row>
    <row r="22" spans="1:42" ht="12.75">
      <c r="A22" s="280">
        <v>15</v>
      </c>
      <c r="B22" s="281" t="s">
        <v>511</v>
      </c>
      <c r="C22" s="769">
        <f>D22+E22+F22+G22+H22+I22+J22+K22+L22+M22+N22+O22+P22+Q22+R22+S22+T22+U22+V22</f>
        <v>0</v>
      </c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769">
        <f>X22+Y22+Z22+AA22+AB22+AC22+AD22+AE22+AF22+AG22+AH22+AI22+AJ22+AK22+AL22+AM22+AN22+AO22+AP22</f>
        <v>3</v>
      </c>
      <c r="X22" s="282">
        <v>3</v>
      </c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762"/>
    </row>
    <row r="23" spans="1:42" ht="12.75">
      <c r="A23" s="280">
        <v>16</v>
      </c>
      <c r="B23" s="283" t="s">
        <v>600</v>
      </c>
      <c r="C23" s="769">
        <f>D23+E23+F23+G23+H23+I23+J23+K23+L23+M23+N23+O23+P23+Q23+R23+S23+T23+U23+V23</f>
        <v>0</v>
      </c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769">
        <f>X23+Y23+Z23+AA23+AB23+AC23+AD23+AE23+AF23+AG23+AH23+AI23+AJ23+AK23+AL23+AM23+AN23+AO23+AP23</f>
        <v>0</v>
      </c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762"/>
    </row>
    <row r="24" spans="1:42" ht="12.75">
      <c r="A24" s="280"/>
      <c r="B24" s="283" t="s">
        <v>577</v>
      </c>
      <c r="C24" s="769">
        <f>D24+E24+F24+G24+H24+I24+J24+K24+L24+M24+N24+O24+P24+Q24+R24+S24+T24+U24+V24</f>
        <v>0</v>
      </c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769">
        <f>X24+Y24+Z24+AA24+AB24+AC24+AD24+AE24+AF24+AG24+AH24+AI24+AJ24+AK24+AL24+AM24+AN24+AO24+AP24</f>
        <v>0</v>
      </c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762"/>
    </row>
    <row r="25" spans="1:42" ht="12.75">
      <c r="A25" s="280"/>
      <c r="B25" s="283"/>
      <c r="C25" s="769">
        <f>D25+E25+F25+G25+H25+I25+J25+K25+L25+M25+N25+O25+P25+Q25+R25+S25+T25+U25+V25</f>
        <v>0</v>
      </c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769">
        <f>X25+Y25+Z25+AA25+AB25+AC25+AD25+AE25+AF25+AG25+AH25+AI25+AJ25+AK25+AL25+AM25+AN25+AO25+AP25</f>
        <v>0</v>
      </c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762"/>
    </row>
    <row r="26" spans="1:42" ht="12.75">
      <c r="A26" s="280"/>
      <c r="B26" s="283"/>
      <c r="C26" s="769">
        <f>D26+E26+F26+G26+H26+I26+J26+K26+L26+M26+N26+O26+P26+Q26+R26+S26+T26+U26+V26</f>
        <v>0</v>
      </c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769">
        <f>X26+Y26+Z26+AA26+AB26+AC26+AD26+AE26+AF26+AG26+AH26+AI26+AJ26+AK26+AL26+AM26+AN26+AO26+AP26</f>
        <v>0</v>
      </c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762"/>
    </row>
    <row r="27" spans="1:42" ht="12.75">
      <c r="A27" s="280"/>
      <c r="B27" s="283"/>
      <c r="C27" s="769">
        <f>D27+E27+F27+G27+H27+I27+J27+K27+L27+M27+N27+O27+P27+Q27+R27+S27+T27+U27+V27</f>
        <v>0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769">
        <f>X27+Y27+Z27+AA27+AB27+AC27+AD27+AE27+AF27+AG27+AH27+AI27+AJ27+AK27+AL27+AM27+AN27+AO27+AP27</f>
        <v>0</v>
      </c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762"/>
    </row>
    <row r="28" spans="1:42" ht="12.75">
      <c r="A28" s="280"/>
      <c r="B28" s="283"/>
      <c r="C28" s="769">
        <f>D28+E28+F28+G28+H28+I28+J28+K28+L28+M28+N28+O28+P28+Q28+R28+S28+T28+U28+V28</f>
        <v>0</v>
      </c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769">
        <f>X28+Y28+Z28+AA28+AB28+AC28+AD28+AE28+AF28+AG28+AH28+AI28+AJ28+AK28+AL28+AM28+AN28+AO28+AP28</f>
        <v>0</v>
      </c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762"/>
    </row>
    <row r="29" spans="1:42" ht="12.75">
      <c r="A29" s="280"/>
      <c r="B29" s="283"/>
      <c r="C29" s="769">
        <f>D29+E29+F29+G29+H29+I29+J29+K29+L29+M29+N29+O29+P29+Q29+R29+S29+T29+U29+V29</f>
        <v>0</v>
      </c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769">
        <f>X29+Y29+Z29+AA29+AB29+AC29+AD29+AE29+AF29+AG29+AH29+AI29+AJ29+AK29+AL29+AM29+AN29+AO29+AP29</f>
        <v>0</v>
      </c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762"/>
    </row>
    <row r="30" spans="1:42" ht="12.75">
      <c r="A30" s="280"/>
      <c r="B30" s="283"/>
      <c r="C30" s="769">
        <f>D30+E30+F30+G30+H30+I30+J30+K30+L30+M30+N30+O30+P30+Q30+R30+S30+T30+U30+V30</f>
        <v>0</v>
      </c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769">
        <f>X30+Y30+Z30+AA30+AB30+AC30+AD30+AE30+AF30+AG30+AH30+AI30+AJ30+AK30+AL30+AM30+AN30+AO30+AP30</f>
        <v>0</v>
      </c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762"/>
    </row>
    <row r="31" spans="1:42" ht="13.5" thickBot="1">
      <c r="A31" s="276"/>
      <c r="B31" s="279"/>
      <c r="C31" s="860">
        <f>D31+E31+F31+G31+H31+I31+J31+K31+L31+M31+N31+O31+P31+Q31+R31+S31+T31+U31+V31</f>
        <v>0</v>
      </c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860">
        <f>X31+Y31+Z31+AA31+AB31+AC31+AD31+AE31+AF31+AG31+AH31+AI31+AJ31+AK31+AL31+AM31+AN31+AO31+AP31</f>
        <v>0</v>
      </c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754"/>
    </row>
    <row r="32" ht="12.75">
      <c r="A32" s="226"/>
    </row>
    <row r="33" spans="1:42" ht="12.75">
      <c r="A33" s="226"/>
      <c r="AI33" s="253" t="s">
        <v>83</v>
      </c>
      <c r="AJ33" s="253"/>
      <c r="AK33" s="253"/>
      <c r="AL33" s="253"/>
      <c r="AM33" s="253"/>
      <c r="AN33" s="253"/>
      <c r="AO33" s="253"/>
      <c r="AP33" s="253"/>
    </row>
    <row r="34" spans="23:38" ht="16.5" customHeight="1">
      <c r="W34" s="748" t="s">
        <v>599</v>
      </c>
      <c r="Z34" s="290" t="s">
        <v>259</v>
      </c>
      <c r="AA34" s="289"/>
      <c r="AB34" s="289"/>
      <c r="AC34" s="288"/>
      <c r="AD34" s="288"/>
      <c r="AE34" s="288"/>
      <c r="AF34" s="288"/>
      <c r="AG34" s="689" t="s">
        <v>102</v>
      </c>
      <c r="AH34" s="534"/>
      <c r="AI34" s="534"/>
      <c r="AJ34" s="534"/>
      <c r="AK34" s="286"/>
      <c r="AL34" s="286"/>
    </row>
    <row r="35" spans="23:38" ht="16.5">
      <c r="W35" s="747"/>
      <c r="Z35" s="290"/>
      <c r="AA35" s="289"/>
      <c r="AB35" s="289"/>
      <c r="AC35" s="288"/>
      <c r="AD35" s="288"/>
      <c r="AE35" s="288"/>
      <c r="AF35" s="288"/>
      <c r="AG35" s="533"/>
      <c r="AH35" s="533"/>
      <c r="AI35" s="533"/>
      <c r="AJ35" s="533"/>
      <c r="AK35" s="286"/>
      <c r="AL35" s="286"/>
    </row>
    <row r="36" spans="23:38" ht="12.75">
      <c r="W36" s="285"/>
      <c r="Z36" s="66" t="s">
        <v>97</v>
      </c>
      <c r="AA36" s="285"/>
      <c r="AB36" s="285"/>
      <c r="AC36" s="285"/>
      <c r="AD36" s="285"/>
      <c r="AE36" s="285"/>
      <c r="AF36" s="285"/>
      <c r="AG36" s="66" t="s">
        <v>100</v>
      </c>
      <c r="AH36" s="285"/>
      <c r="AI36" s="285"/>
      <c r="AJ36" s="285"/>
      <c r="AK36" s="285"/>
      <c r="AL36" s="285"/>
    </row>
    <row r="37" spans="23:38" ht="12.75">
      <c r="W37" s="285"/>
      <c r="Z37" s="66"/>
      <c r="AA37" s="285"/>
      <c r="AB37" s="285"/>
      <c r="AC37" s="285"/>
      <c r="AD37" s="285"/>
      <c r="AE37" s="285"/>
      <c r="AF37" s="285"/>
      <c r="AG37" s="66"/>
      <c r="AH37" s="285"/>
      <c r="AI37" s="285"/>
      <c r="AJ37" s="285"/>
      <c r="AK37" s="285"/>
      <c r="AL37" s="285"/>
    </row>
    <row r="38" spans="23:38" ht="12.75">
      <c r="W38" s="285"/>
      <c r="Z38" s="66"/>
      <c r="AA38" s="285"/>
      <c r="AB38" s="285"/>
      <c r="AC38" s="285"/>
      <c r="AD38" s="285"/>
      <c r="AE38" s="285"/>
      <c r="AF38" s="285"/>
      <c r="AG38" s="66"/>
      <c r="AH38" s="285"/>
      <c r="AI38" s="285"/>
      <c r="AJ38" s="285"/>
      <c r="AK38" s="285"/>
      <c r="AL38" s="285"/>
    </row>
    <row r="39" spans="23:38" ht="12.75">
      <c r="W39" s="285"/>
      <c r="Z39" s="66"/>
      <c r="AA39" s="285"/>
      <c r="AB39" s="285"/>
      <c r="AC39" s="285"/>
      <c r="AD39" s="285"/>
      <c r="AE39" s="285"/>
      <c r="AF39" s="285"/>
      <c r="AG39" s="66"/>
      <c r="AH39" s="285"/>
      <c r="AI39" s="285"/>
      <c r="AJ39" s="285"/>
      <c r="AK39" s="285"/>
      <c r="AL39" s="285"/>
    </row>
    <row r="40" spans="23:38" ht="12.75">
      <c r="W40" s="285"/>
      <c r="Z40" s="66"/>
      <c r="AA40" s="285"/>
      <c r="AB40" s="285"/>
      <c r="AC40" s="285"/>
      <c r="AD40" s="285"/>
      <c r="AE40" s="285"/>
      <c r="AF40" s="285"/>
      <c r="AG40" s="66"/>
      <c r="AH40" s="285"/>
      <c r="AI40" s="285"/>
      <c r="AJ40" s="285"/>
      <c r="AK40" s="285"/>
      <c r="AL40" s="285"/>
    </row>
    <row r="41" spans="23:38" ht="12.75">
      <c r="W41" s="285"/>
      <c r="Z41" s="66"/>
      <c r="AA41" s="285"/>
      <c r="AB41" s="285"/>
      <c r="AC41" s="285"/>
      <c r="AD41" s="285"/>
      <c r="AE41" s="285"/>
      <c r="AF41" s="285"/>
      <c r="AG41" s="66"/>
      <c r="AH41" s="285"/>
      <c r="AI41" s="285"/>
      <c r="AJ41" s="285"/>
      <c r="AK41" s="285"/>
      <c r="AL41" s="285"/>
    </row>
    <row r="42" spans="23:38" ht="12.75">
      <c r="W42" s="285"/>
      <c r="Z42" s="66"/>
      <c r="AA42" s="285"/>
      <c r="AB42" s="285"/>
      <c r="AC42" s="285"/>
      <c r="AD42" s="285"/>
      <c r="AE42" s="285"/>
      <c r="AF42" s="285"/>
      <c r="AG42" s="66"/>
      <c r="AH42" s="285"/>
      <c r="AI42" s="285"/>
      <c r="AJ42" s="285"/>
      <c r="AK42" s="285"/>
      <c r="AL42" s="285"/>
    </row>
    <row r="43" spans="23:38" ht="12.75">
      <c r="W43" s="285"/>
      <c r="Z43" s="66"/>
      <c r="AA43" s="285"/>
      <c r="AB43" s="285"/>
      <c r="AC43" s="285"/>
      <c r="AD43" s="285"/>
      <c r="AE43" s="285"/>
      <c r="AF43" s="285"/>
      <c r="AG43" s="66"/>
      <c r="AH43" s="285"/>
      <c r="AI43" s="285"/>
      <c r="AJ43" s="285"/>
      <c r="AK43" s="285"/>
      <c r="AL43" s="285"/>
    </row>
    <row r="44" spans="23:38" ht="12.75">
      <c r="W44" s="285"/>
      <c r="Z44" s="66"/>
      <c r="AA44" s="285"/>
      <c r="AB44" s="285"/>
      <c r="AC44" s="285"/>
      <c r="AD44" s="285"/>
      <c r="AE44" s="285"/>
      <c r="AF44" s="285"/>
      <c r="AG44" s="66"/>
      <c r="AH44" s="285"/>
      <c r="AI44" s="285"/>
      <c r="AJ44" s="285"/>
      <c r="AK44" s="285"/>
      <c r="AL44" s="285"/>
    </row>
    <row r="45" spans="23:38" ht="12.75">
      <c r="W45" s="285"/>
      <c r="Z45" s="66"/>
      <c r="AA45" s="285"/>
      <c r="AB45" s="285"/>
      <c r="AC45" s="285"/>
      <c r="AD45" s="285"/>
      <c r="AE45" s="285"/>
      <c r="AF45" s="285"/>
      <c r="AG45" s="66"/>
      <c r="AH45" s="285"/>
      <c r="AI45" s="285"/>
      <c r="AJ45" s="285"/>
      <c r="AK45" s="285"/>
      <c r="AL45" s="285"/>
    </row>
    <row r="47" ht="15.75">
      <c r="B47" s="818" t="s">
        <v>560</v>
      </c>
    </row>
    <row r="48" ht="12.75">
      <c r="B48" s="239" t="s">
        <v>559</v>
      </c>
    </row>
    <row r="49" ht="14.25" customHeight="1">
      <c r="B49" s="239" t="s">
        <v>598</v>
      </c>
    </row>
    <row r="50" ht="12.75">
      <c r="B50" s="817" t="s">
        <v>597</v>
      </c>
    </row>
    <row r="51" ht="42" customHeight="1">
      <c r="B51" s="859" t="s">
        <v>596</v>
      </c>
    </row>
    <row r="52" ht="40.5" customHeight="1">
      <c r="B52" s="856" t="s">
        <v>595</v>
      </c>
    </row>
    <row r="53" ht="52.5" customHeight="1">
      <c r="B53" s="815" t="s">
        <v>588</v>
      </c>
    </row>
    <row r="54" ht="64.5" customHeight="1">
      <c r="B54" s="815" t="s">
        <v>587</v>
      </c>
    </row>
    <row r="55" ht="74.25" customHeight="1">
      <c r="B55" s="815" t="s">
        <v>586</v>
      </c>
    </row>
    <row r="56" ht="24.75" customHeight="1">
      <c r="B56" s="815" t="s">
        <v>585</v>
      </c>
    </row>
    <row r="57" ht="50.25" customHeight="1">
      <c r="B57" s="856" t="s">
        <v>594</v>
      </c>
    </row>
    <row r="58" ht="41.25" customHeight="1">
      <c r="B58" s="856" t="s">
        <v>593</v>
      </c>
    </row>
    <row r="59" ht="52.5" customHeight="1">
      <c r="B59" s="815" t="s">
        <v>591</v>
      </c>
    </row>
    <row r="60" ht="63.75" customHeight="1">
      <c r="B60" s="815" t="s">
        <v>587</v>
      </c>
    </row>
    <row r="61" ht="63" customHeight="1">
      <c r="B61" s="815" t="s">
        <v>586</v>
      </c>
    </row>
    <row r="62" ht="28.5" customHeight="1">
      <c r="B62" s="858" t="s">
        <v>590</v>
      </c>
    </row>
    <row r="63" ht="66" customHeight="1">
      <c r="B63" s="856" t="s">
        <v>592</v>
      </c>
    </row>
    <row r="64" ht="48" customHeight="1">
      <c r="B64" s="815" t="s">
        <v>591</v>
      </c>
    </row>
    <row r="65" ht="51" customHeight="1">
      <c r="B65" s="815" t="s">
        <v>587</v>
      </c>
    </row>
    <row r="66" ht="36.75" customHeight="1">
      <c r="B66" s="815" t="s">
        <v>586</v>
      </c>
    </row>
    <row r="67" ht="25.5" customHeight="1">
      <c r="B67" s="857" t="s">
        <v>590</v>
      </c>
    </row>
    <row r="68" ht="79.5" customHeight="1">
      <c r="B68" s="856" t="s">
        <v>589</v>
      </c>
    </row>
    <row r="69" ht="48" customHeight="1">
      <c r="B69" s="815" t="s">
        <v>588</v>
      </c>
    </row>
    <row r="70" ht="62.25" customHeight="1">
      <c r="B70" s="815" t="s">
        <v>587</v>
      </c>
    </row>
    <row r="71" ht="78" customHeight="1">
      <c r="B71" s="815" t="s">
        <v>586</v>
      </c>
    </row>
    <row r="72" ht="27.75" customHeight="1">
      <c r="B72" s="815" t="s">
        <v>585</v>
      </c>
    </row>
  </sheetData>
  <sheetProtection/>
  <mergeCells count="8">
    <mergeCell ref="AI33:AP33"/>
    <mergeCell ref="A4:A7"/>
    <mergeCell ref="W4:AP4"/>
    <mergeCell ref="W5:AP5"/>
    <mergeCell ref="B4:B6"/>
    <mergeCell ref="C2:V2"/>
    <mergeCell ref="C4:V4"/>
    <mergeCell ref="C5:V5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user</cp:lastModifiedBy>
  <cp:lastPrinted>2011-01-31T14:01:52Z</cp:lastPrinted>
  <dcterms:created xsi:type="dcterms:W3CDTF">2005-03-22T15:37:43Z</dcterms:created>
  <dcterms:modified xsi:type="dcterms:W3CDTF">2020-03-05T07:59:53Z</dcterms:modified>
  <cp:category/>
  <cp:version/>
  <cp:contentType/>
  <cp:contentStatus/>
</cp:coreProperties>
</file>